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1.xml" ContentType="application/vnd.openxmlformats-officedocument.drawingml.chart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9200" windowHeight="7485" tabRatio="904" firstSheet="3" activeTab="11"/>
  </bookViews>
  <sheets>
    <sheet name="QUORUM" sheetId="21" r:id="rId1"/>
    <sheet name=" MASTER QUADRO GENERALE" sheetId="17" r:id="rId2"/>
    <sheet name="CISL" sheetId="18" r:id="rId3"/>
    <sheet name="FIALS" sheetId="15" r:id="rId4"/>
    <sheet name="CSE" sheetId="9" r:id="rId5"/>
    <sheet name="NURSIND" sheetId="4" r:id="rId6"/>
    <sheet name="UIL" sheetId="7" r:id="rId7"/>
    <sheet name="NURSIG-UP" sheetId="19" r:id="rId8"/>
    <sheet name="CGIL" sheetId="5" r:id="rId9"/>
    <sheet name="FSI" sheetId="6" r:id="rId10"/>
    <sheet name="UGL" sheetId="2" r:id="rId11"/>
    <sheet name="ELETTI" sheetId="22" r:id="rId12"/>
    <sheet name="MASTER PREFERENZE" sheetId="23" r:id="rId13"/>
    <sheet name="candidati preferenze" sheetId="10" r:id="rId14"/>
    <sheet name="VERBALE RSU" sheetId="12" r:id="rId15"/>
  </sheets>
  <externalReferences>
    <externalReference r:id="rId16"/>
  </externalReferences>
  <definedNames>
    <definedName name="_xlnm.Print_Area" localSheetId="13">'candidati preferenze'!$A$1:$H$160</definedName>
    <definedName name="_xlnm.Print_Area" localSheetId="8">CGIL!$A$1:$V$25</definedName>
    <definedName name="_xlnm.Print_Area" localSheetId="2">CISL!$A$1:$V$31</definedName>
    <definedName name="_xlnm.Print_Area" localSheetId="4">CSE!$A$1:$V$21</definedName>
    <definedName name="_xlnm.Print_Area" localSheetId="11">ELETTI!$A$1:$D$52</definedName>
    <definedName name="_xlnm.Print_Area" localSheetId="3">FIALS!$A$1:$V$41</definedName>
    <definedName name="_xlnm.Print_Area" localSheetId="9">FSI!$A$1:$V$14</definedName>
    <definedName name="_xlnm.Print_Area" localSheetId="12">'MASTER PREFERENZE'!$A$1:$V$20</definedName>
    <definedName name="_xlnm.Print_Area" localSheetId="7">'NURSIG-UP'!$A$1:$V$14</definedName>
    <definedName name="_xlnm.Print_Area" localSheetId="5">NURSIND!$A$1:$V$11</definedName>
    <definedName name="_xlnm.Print_Area" localSheetId="0">QUORUM!$A$1:$Q$88</definedName>
    <definedName name="_xlnm.Print_Area" localSheetId="10">UGL!$A$1:$V$9</definedName>
    <definedName name="_xlnm.Print_Area" localSheetId="6">UIL!$A$1:$V$37</definedName>
    <definedName name="_xlnm.Print_Area" localSheetId="14">'VERBALE RSU'!$A$1:$W$39</definedName>
  </definedNames>
  <calcPr calcId="152511"/>
</workbook>
</file>

<file path=xl/calcChain.xml><?xml version="1.0" encoding="utf-8"?>
<calcChain xmlns="http://schemas.openxmlformats.org/spreadsheetml/2006/main">
  <c r="F7" i="22" l="1"/>
  <c r="F8" i="22" s="1"/>
  <c r="F9" i="22" s="1"/>
  <c r="F10" i="22" s="1"/>
  <c r="F11" i="22" s="1"/>
  <c r="F12" i="22" s="1"/>
  <c r="F13" i="22" s="1"/>
  <c r="F14" i="22" s="1"/>
  <c r="F15" i="22" s="1"/>
  <c r="F16" i="22" s="1"/>
  <c r="F17" i="22" s="1"/>
  <c r="F18" i="22" s="1"/>
  <c r="F19" i="22" s="1"/>
  <c r="F20" i="22" s="1"/>
  <c r="F21" i="22" s="1"/>
  <c r="F22" i="22" s="1"/>
  <c r="F23" i="22" s="1"/>
  <c r="F24" i="22" s="1"/>
  <c r="F25" i="22" s="1"/>
  <c r="F26" i="22" s="1"/>
  <c r="F27" i="22" s="1"/>
  <c r="F28" i="22" s="1"/>
  <c r="F29" i="22" s="1"/>
  <c r="F30" i="22" s="1"/>
  <c r="F31" i="22" s="1"/>
  <c r="F32" i="22" s="1"/>
  <c r="F33" i="22" s="1"/>
  <c r="F34" i="22" s="1"/>
  <c r="F35" i="22" s="1"/>
  <c r="F36" i="22" s="1"/>
  <c r="F37" i="22" s="1"/>
  <c r="F38" i="22" s="1"/>
  <c r="F39" i="22" s="1"/>
  <c r="F40" i="22" s="1"/>
  <c r="F41" i="22" s="1"/>
  <c r="F42" i="22" s="1"/>
  <c r="F43" i="22" s="1"/>
  <c r="F44" i="22" s="1"/>
  <c r="F45" i="22" s="1"/>
  <c r="F46" i="22" s="1"/>
  <c r="F47" i="22" s="1"/>
  <c r="F48" i="22" s="1"/>
  <c r="F49" i="22" s="1"/>
  <c r="F50" i="22" s="1"/>
  <c r="D34" i="12" l="1"/>
  <c r="F34" i="12"/>
  <c r="H34" i="12"/>
  <c r="J34" i="12"/>
  <c r="L34" i="12"/>
  <c r="N34" i="12"/>
  <c r="P34" i="12"/>
  <c r="R34" i="12"/>
  <c r="B34" i="12"/>
  <c r="V15" i="23"/>
  <c r="U17" i="12"/>
  <c r="T17" i="12"/>
  <c r="U16" i="12"/>
  <c r="T16" i="12"/>
  <c r="V19" i="23"/>
  <c r="V18" i="23"/>
  <c r="V17" i="23"/>
  <c r="E14" i="23"/>
  <c r="V14" i="23"/>
  <c r="V16" i="17"/>
  <c r="V15" i="17"/>
  <c r="D16" i="17"/>
  <c r="E16" i="17"/>
  <c r="F16" i="17"/>
  <c r="G16" i="17"/>
  <c r="H16" i="17"/>
  <c r="I16" i="17"/>
  <c r="J16" i="17"/>
  <c r="K16" i="17"/>
  <c r="L16" i="17"/>
  <c r="M16" i="17"/>
  <c r="N16" i="17"/>
  <c r="O16" i="17"/>
  <c r="P16" i="17"/>
  <c r="Q16" i="17"/>
  <c r="R16" i="17"/>
  <c r="S16" i="17"/>
  <c r="T16" i="17"/>
  <c r="U16" i="17"/>
  <c r="C16" i="17"/>
  <c r="V13" i="17"/>
  <c r="D14" i="23"/>
  <c r="F14" i="23"/>
  <c r="G14" i="23"/>
  <c r="H14" i="23"/>
  <c r="I14" i="23"/>
  <c r="J14" i="23"/>
  <c r="K14" i="23"/>
  <c r="L14" i="23"/>
  <c r="M14" i="23"/>
  <c r="N14" i="23"/>
  <c r="O14" i="23"/>
  <c r="P14" i="23"/>
  <c r="Q14" i="23"/>
  <c r="R14" i="23"/>
  <c r="S14" i="23"/>
  <c r="T14" i="23"/>
  <c r="U14" i="23"/>
  <c r="C14" i="23"/>
  <c r="V10" i="23"/>
  <c r="B7" i="22" l="1"/>
  <c r="B8" i="22" s="1"/>
  <c r="B9" i="22" s="1"/>
  <c r="B10" i="22" s="1"/>
  <c r="B11" i="22" s="1"/>
  <c r="B12" i="22" s="1"/>
  <c r="B13" i="22" s="1"/>
  <c r="V8" i="2" l="1"/>
  <c r="V7" i="2"/>
  <c r="V6" i="2"/>
  <c r="E2" i="4" l="1"/>
  <c r="F2" i="4"/>
  <c r="G2" i="4" s="1"/>
  <c r="H2" i="4" s="1"/>
  <c r="I2" i="4" s="1"/>
  <c r="J2" i="4" s="1"/>
  <c r="K2" i="4" s="1"/>
  <c r="L2" i="4" s="1"/>
  <c r="M2" i="4" s="1"/>
  <c r="N2" i="4" s="1"/>
  <c r="O2" i="4" s="1"/>
  <c r="P2" i="4" s="1"/>
  <c r="Q2" i="4" s="1"/>
  <c r="R2" i="4" s="1"/>
  <c r="S2" i="4" s="1"/>
  <c r="T2" i="4" s="1"/>
  <c r="U2" i="4" s="1"/>
  <c r="V5" i="4"/>
  <c r="V6" i="4"/>
  <c r="A7" i="4"/>
  <c r="V7" i="4"/>
  <c r="A8" i="4"/>
  <c r="A9" i="4" s="1"/>
  <c r="A10" i="4" s="1"/>
  <c r="V8" i="4"/>
  <c r="V9" i="4"/>
  <c r="V10" i="4"/>
  <c r="V13" i="6" l="1"/>
  <c r="V12" i="6"/>
  <c r="V11" i="6"/>
  <c r="V10" i="6"/>
  <c r="V9" i="6"/>
  <c r="V8" i="6"/>
  <c r="V7" i="6"/>
  <c r="V6" i="6"/>
  <c r="V6" i="15" l="1"/>
  <c r="V7" i="15"/>
  <c r="V8" i="15"/>
  <c r="V9" i="15"/>
  <c r="V10" i="15"/>
  <c r="V11" i="15"/>
  <c r="V12" i="15"/>
  <c r="V13" i="15"/>
  <c r="V6" i="18"/>
  <c r="V7" i="18"/>
  <c r="V8" i="18"/>
  <c r="V24" i="5"/>
  <c r="V23" i="5"/>
  <c r="V22" i="5"/>
  <c r="V21" i="5"/>
  <c r="V20" i="5"/>
  <c r="V19" i="5"/>
  <c r="V18" i="5"/>
  <c r="V17" i="5"/>
  <c r="V16" i="5"/>
  <c r="V15" i="5"/>
  <c r="V14" i="5"/>
  <c r="V13" i="5"/>
  <c r="V12" i="5"/>
  <c r="V11" i="5"/>
  <c r="V10" i="5"/>
  <c r="V9" i="5"/>
  <c r="V8" i="5"/>
  <c r="V7" i="5"/>
  <c r="V6" i="5"/>
  <c r="V13" i="19"/>
  <c r="V12" i="19"/>
  <c r="V11" i="19"/>
  <c r="V10" i="19"/>
  <c r="V9" i="19"/>
  <c r="V8" i="19"/>
  <c r="V7" i="19"/>
  <c r="V6" i="19"/>
  <c r="V36" i="7"/>
  <c r="V35" i="7"/>
  <c r="V34" i="7"/>
  <c r="V33" i="7"/>
  <c r="V32" i="7"/>
  <c r="V31" i="7"/>
  <c r="V30" i="7"/>
  <c r="V29" i="7"/>
  <c r="V28" i="7"/>
  <c r="V27" i="7"/>
  <c r="V26" i="7"/>
  <c r="V25" i="7"/>
  <c r="V24" i="7"/>
  <c r="V23" i="7"/>
  <c r="V22" i="7"/>
  <c r="V21" i="7"/>
  <c r="V20" i="7"/>
  <c r="V19" i="7"/>
  <c r="V18" i="7"/>
  <c r="V17" i="7"/>
  <c r="V16" i="7"/>
  <c r="V15" i="7"/>
  <c r="V14" i="7"/>
  <c r="V13" i="7"/>
  <c r="V12" i="7"/>
  <c r="V11" i="7"/>
  <c r="V10" i="7"/>
  <c r="V9" i="7"/>
  <c r="V8" i="7"/>
  <c r="V7" i="7"/>
  <c r="V6" i="7"/>
  <c r="V20" i="9"/>
  <c r="V19" i="9"/>
  <c r="V18" i="9"/>
  <c r="V17" i="9"/>
  <c r="V16" i="9"/>
  <c r="V15" i="9"/>
  <c r="V14" i="9"/>
  <c r="V13" i="9"/>
  <c r="V12" i="9"/>
  <c r="V11" i="9"/>
  <c r="V10" i="9"/>
  <c r="V9" i="9"/>
  <c r="V8" i="9"/>
  <c r="V7" i="9"/>
  <c r="V6" i="9"/>
  <c r="V40" i="15"/>
  <c r="V39" i="15"/>
  <c r="V38" i="15"/>
  <c r="V37" i="15"/>
  <c r="V36" i="15"/>
  <c r="V35" i="15"/>
  <c r="V34" i="15"/>
  <c r="V33" i="15"/>
  <c r="V32" i="15"/>
  <c r="V31" i="15"/>
  <c r="V30" i="15"/>
  <c r="V29" i="15"/>
  <c r="V28" i="15"/>
  <c r="V27" i="15"/>
  <c r="V26" i="15"/>
  <c r="V25" i="15"/>
  <c r="V24" i="15"/>
  <c r="V23" i="15"/>
  <c r="V22" i="15"/>
  <c r="V21" i="15"/>
  <c r="V20" i="15"/>
  <c r="V19" i="15"/>
  <c r="V18" i="15"/>
  <c r="V17" i="15"/>
  <c r="V16" i="15"/>
  <c r="V15" i="15"/>
  <c r="V14" i="15"/>
  <c r="V31" i="18"/>
  <c r="V30" i="18"/>
  <c r="V29" i="18"/>
  <c r="V28" i="18"/>
  <c r="V27" i="18"/>
  <c r="V26" i="18"/>
  <c r="V25" i="18"/>
  <c r="V24" i="18"/>
  <c r="V23" i="18"/>
  <c r="V22" i="18"/>
  <c r="V21" i="18"/>
  <c r="V20" i="18"/>
  <c r="V19" i="18"/>
  <c r="V18" i="18"/>
  <c r="V17" i="18"/>
  <c r="V16" i="18"/>
  <c r="V15" i="18"/>
  <c r="V14" i="18"/>
  <c r="V13" i="18"/>
  <c r="V12" i="18"/>
  <c r="V11" i="18"/>
  <c r="V10" i="18"/>
  <c r="V9" i="18"/>
  <c r="V189" i="23"/>
  <c r="A189" i="23"/>
  <c r="V188" i="23"/>
  <c r="A188" i="23"/>
  <c r="V187" i="23"/>
  <c r="V186" i="23"/>
  <c r="V181" i="23"/>
  <c r="V180" i="23"/>
  <c r="V184" i="23"/>
  <c r="V183" i="23"/>
  <c r="V179" i="23"/>
  <c r="V182" i="23"/>
  <c r="V177" i="23"/>
  <c r="A177" i="23"/>
  <c r="V178" i="23"/>
  <c r="V176" i="23"/>
  <c r="V166" i="23"/>
  <c r="V162" i="23"/>
  <c r="V159" i="23"/>
  <c r="V167" i="23"/>
  <c r="V161" i="23"/>
  <c r="V174" i="23"/>
  <c r="V170" i="23"/>
  <c r="V163" i="23"/>
  <c r="V165" i="23"/>
  <c r="V156" i="23"/>
  <c r="V171" i="23"/>
  <c r="V168" i="23"/>
  <c r="V160" i="23"/>
  <c r="V157" i="23"/>
  <c r="V173" i="23"/>
  <c r="V172" i="23"/>
  <c r="V169" i="23"/>
  <c r="V164" i="23"/>
  <c r="V158" i="23"/>
  <c r="V155" i="23"/>
  <c r="V149" i="23"/>
  <c r="V146" i="23"/>
  <c r="V148" i="23"/>
  <c r="V153" i="23"/>
  <c r="V152" i="23"/>
  <c r="A152" i="23"/>
  <c r="A153" i="23" s="1"/>
  <c r="V150" i="23"/>
  <c r="V147" i="23"/>
  <c r="V151" i="23"/>
  <c r="V145" i="23"/>
  <c r="V129" i="23"/>
  <c r="V135" i="23"/>
  <c r="V131" i="23"/>
  <c r="V143" i="23"/>
  <c r="V127" i="23"/>
  <c r="V142" i="23"/>
  <c r="V140" i="23"/>
  <c r="V136" i="23"/>
  <c r="V122" i="23"/>
  <c r="V128" i="23"/>
  <c r="V137" i="23"/>
  <c r="V132" i="23"/>
  <c r="V133" i="23"/>
  <c r="V138" i="23"/>
  <c r="V124" i="23"/>
  <c r="V141" i="23"/>
  <c r="V126" i="23"/>
  <c r="V139" i="23"/>
  <c r="V125" i="23"/>
  <c r="V120" i="23"/>
  <c r="V117" i="23"/>
  <c r="V134" i="23"/>
  <c r="V115" i="23"/>
  <c r="V121" i="23"/>
  <c r="V118" i="23"/>
  <c r="V113" i="23"/>
  <c r="V119" i="23"/>
  <c r="V130" i="23"/>
  <c r="V123" i="23"/>
  <c r="V116" i="23"/>
  <c r="V114" i="23"/>
  <c r="V112" i="23"/>
  <c r="V108" i="23"/>
  <c r="V109" i="23"/>
  <c r="V107" i="23"/>
  <c r="V110" i="23"/>
  <c r="V106" i="23"/>
  <c r="V105" i="23"/>
  <c r="V93" i="23"/>
  <c r="V98" i="23"/>
  <c r="V99" i="23"/>
  <c r="V103" i="23"/>
  <c r="V101" i="23"/>
  <c r="V95" i="23"/>
  <c r="V90" i="23"/>
  <c r="V94" i="23"/>
  <c r="V89" i="23"/>
  <c r="V92" i="23"/>
  <c r="V102" i="23"/>
  <c r="V97" i="23"/>
  <c r="V100" i="23"/>
  <c r="V91" i="23"/>
  <c r="V96" i="23"/>
  <c r="V88" i="23"/>
  <c r="V78" i="23"/>
  <c r="V77" i="23"/>
  <c r="V57" i="23"/>
  <c r="V71" i="23"/>
  <c r="V65" i="23"/>
  <c r="V55" i="23"/>
  <c r="V66" i="23"/>
  <c r="V62" i="23"/>
  <c r="V67" i="23"/>
  <c r="V53" i="23"/>
  <c r="V70" i="23"/>
  <c r="V69" i="23"/>
  <c r="V82" i="23"/>
  <c r="V61" i="23"/>
  <c r="V59" i="23"/>
  <c r="V84" i="23"/>
  <c r="V86" i="23"/>
  <c r="V54" i="23"/>
  <c r="V73" i="23"/>
  <c r="V52" i="23"/>
  <c r="V75" i="23"/>
  <c r="V58" i="23"/>
  <c r="V63" i="23"/>
  <c r="V68" i="23"/>
  <c r="V83" i="23"/>
  <c r="V64" i="23"/>
  <c r="V85" i="23"/>
  <c r="V81" i="23"/>
  <c r="V80" i="23"/>
  <c r="V60" i="23"/>
  <c r="V74" i="23"/>
  <c r="V76" i="23"/>
  <c r="V72" i="23"/>
  <c r="V56" i="23"/>
  <c r="V79" i="23"/>
  <c r="V51" i="23"/>
  <c r="W50" i="23"/>
  <c r="V31" i="23"/>
  <c r="V41" i="23"/>
  <c r="V44" i="23"/>
  <c r="V47" i="23"/>
  <c r="V38" i="23"/>
  <c r="V45" i="23"/>
  <c r="V49" i="23"/>
  <c r="V40" i="23"/>
  <c r="V37" i="23"/>
  <c r="V28" i="23"/>
  <c r="V36" i="23"/>
  <c r="V33" i="23"/>
  <c r="V34" i="23"/>
  <c r="V43" i="23"/>
  <c r="V39" i="23"/>
  <c r="V30" i="23"/>
  <c r="V24" i="23"/>
  <c r="V42" i="23"/>
  <c r="V46" i="23"/>
  <c r="V48" i="23"/>
  <c r="V25" i="23"/>
  <c r="V29" i="23"/>
  <c r="V35" i="23"/>
  <c r="V26" i="23"/>
  <c r="V27" i="23"/>
  <c r="V32" i="23"/>
  <c r="V23" i="23"/>
  <c r="V20" i="23"/>
  <c r="U20" i="23"/>
  <c r="T20" i="23"/>
  <c r="S20" i="23"/>
  <c r="R20" i="23"/>
  <c r="Q20" i="23"/>
  <c r="P20" i="23"/>
  <c r="O20" i="23"/>
  <c r="N20" i="23"/>
  <c r="M20" i="23"/>
  <c r="L20" i="23"/>
  <c r="K20" i="23"/>
  <c r="J20" i="23"/>
  <c r="I20" i="23"/>
  <c r="H20" i="23"/>
  <c r="G20" i="23"/>
  <c r="F20" i="23"/>
  <c r="E20" i="23"/>
  <c r="D20" i="23"/>
  <c r="C20" i="23"/>
  <c r="T15" i="23"/>
  <c r="P15" i="23"/>
  <c r="L15" i="23"/>
  <c r="H15" i="23"/>
  <c r="F15" i="23"/>
  <c r="D15" i="23"/>
  <c r="U13" i="23"/>
  <c r="T13" i="23"/>
  <c r="S13" i="23"/>
  <c r="R13" i="23"/>
  <c r="Q13" i="23"/>
  <c r="P13" i="23"/>
  <c r="O13" i="23"/>
  <c r="N13" i="23"/>
  <c r="M13" i="23"/>
  <c r="L13" i="23"/>
  <c r="K13" i="23"/>
  <c r="J13" i="23"/>
  <c r="I13" i="23"/>
  <c r="H13" i="23"/>
  <c r="G13" i="23"/>
  <c r="F13" i="23"/>
  <c r="E13" i="23"/>
  <c r="D13" i="23"/>
  <c r="C13" i="23"/>
  <c r="V12" i="23"/>
  <c r="V13" i="23" s="1"/>
  <c r="U11" i="23"/>
  <c r="T11" i="23"/>
  <c r="S11" i="23"/>
  <c r="R11" i="23"/>
  <c r="Q11" i="23"/>
  <c r="P11" i="23"/>
  <c r="O11" i="23"/>
  <c r="N11" i="23"/>
  <c r="M11" i="23"/>
  <c r="L11" i="23"/>
  <c r="K11" i="23"/>
  <c r="J11" i="23"/>
  <c r="I11" i="23"/>
  <c r="H11" i="23"/>
  <c r="G11" i="23"/>
  <c r="F11" i="23"/>
  <c r="E11" i="23"/>
  <c r="D11" i="23"/>
  <c r="C11" i="23"/>
  <c r="V11" i="23"/>
  <c r="U7" i="23"/>
  <c r="T7" i="23"/>
  <c r="T6" i="23" s="1"/>
  <c r="S7" i="23"/>
  <c r="S4" i="23" s="1"/>
  <c r="R7" i="23"/>
  <c r="R6" i="23" s="1"/>
  <c r="Q7" i="23"/>
  <c r="P7" i="23"/>
  <c r="P4" i="23" s="1"/>
  <c r="O7" i="23"/>
  <c r="O4" i="23" s="1"/>
  <c r="N7" i="23"/>
  <c r="N15" i="23" s="1"/>
  <c r="M7" i="23"/>
  <c r="L7" i="23"/>
  <c r="L6" i="23" s="1"/>
  <c r="K7" i="23"/>
  <c r="K4" i="23" s="1"/>
  <c r="J7" i="23"/>
  <c r="J6" i="23" s="1"/>
  <c r="I7" i="23"/>
  <c r="H7" i="23"/>
  <c r="H6" i="23" s="1"/>
  <c r="G7" i="23"/>
  <c r="G4" i="23" s="1"/>
  <c r="F7" i="23"/>
  <c r="F6" i="23" s="1"/>
  <c r="E7" i="23"/>
  <c r="D7" i="23"/>
  <c r="D6" i="23" s="1"/>
  <c r="C7" i="23"/>
  <c r="U6" i="23"/>
  <c r="Q6" i="23"/>
  <c r="M6" i="23"/>
  <c r="I6" i="23"/>
  <c r="E6" i="23"/>
  <c r="V5" i="23"/>
  <c r="U4" i="23"/>
  <c r="Q4" i="23"/>
  <c r="Q8" i="23" s="1"/>
  <c r="M4" i="23"/>
  <c r="L4" i="23"/>
  <c r="J4" i="23"/>
  <c r="I4" i="23"/>
  <c r="I8" i="23" s="1"/>
  <c r="H4" i="23"/>
  <c r="H8" i="23" s="1"/>
  <c r="E4" i="23"/>
  <c r="E8" i="23" s="1"/>
  <c r="V3" i="23"/>
  <c r="M1" i="23"/>
  <c r="N1" i="23" s="1"/>
  <c r="O1" i="23" s="1"/>
  <c r="P1" i="23" s="1"/>
  <c r="Q1" i="23" s="1"/>
  <c r="R1" i="23" s="1"/>
  <c r="S1" i="23" s="1"/>
  <c r="T1" i="23" s="1"/>
  <c r="U1" i="23" s="1"/>
  <c r="F4" i="23" l="1"/>
  <c r="F8" i="23" s="1"/>
  <c r="R4" i="23"/>
  <c r="R8" i="23" s="1"/>
  <c r="N6" i="23"/>
  <c r="N4" i="23"/>
  <c r="J15" i="23"/>
  <c r="R15" i="23"/>
  <c r="J8" i="23"/>
  <c r="M8" i="23"/>
  <c r="U8" i="23"/>
  <c r="E15" i="23"/>
  <c r="I15" i="23"/>
  <c r="M15" i="23"/>
  <c r="Q15" i="23"/>
  <c r="U15" i="23"/>
  <c r="L8" i="23"/>
  <c r="P8" i="23"/>
  <c r="V4" i="23"/>
  <c r="G6" i="23"/>
  <c r="G8" i="23" s="1"/>
  <c r="K6" i="23"/>
  <c r="K8" i="23" s="1"/>
  <c r="S6" i="23"/>
  <c r="S8" i="23" s="1"/>
  <c r="D4" i="23"/>
  <c r="D8" i="23" s="1"/>
  <c r="T4" i="23"/>
  <c r="T8" i="23" s="1"/>
  <c r="P6" i="23"/>
  <c r="V6" i="23"/>
  <c r="V7" i="23"/>
  <c r="C4" i="23"/>
  <c r="C6" i="23"/>
  <c r="O6" i="23"/>
  <c r="O8" i="23" s="1"/>
  <c r="C15" i="23"/>
  <c r="G15" i="23"/>
  <c r="K15" i="23"/>
  <c r="O15" i="23"/>
  <c r="S15" i="23"/>
  <c r="N8" i="23" l="1"/>
  <c r="V8" i="23"/>
  <c r="C8" i="23"/>
  <c r="A19" i="7"/>
  <c r="A20" i="7"/>
  <c r="A21" i="7"/>
  <c r="A22" i="7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10" i="7"/>
  <c r="A11" i="7"/>
  <c r="A12" i="7"/>
  <c r="A13" i="7"/>
  <c r="A14" i="7" s="1"/>
  <c r="A15" i="7" s="1"/>
  <c r="A16" i="7" s="1"/>
  <c r="A17" i="7" s="1"/>
  <c r="A18" i="7" s="1"/>
  <c r="A8" i="7"/>
  <c r="A9" i="7" s="1"/>
  <c r="A7" i="7"/>
  <c r="A10" i="9"/>
  <c r="A11" i="9"/>
  <c r="A12" i="9"/>
  <c r="A13" i="9"/>
  <c r="A14" i="9" s="1"/>
  <c r="A15" i="9" s="1"/>
  <c r="A16" i="9" s="1"/>
  <c r="A17" i="9" s="1"/>
  <c r="A18" i="9" s="1"/>
  <c r="A19" i="9" s="1"/>
  <c r="A20" i="9" s="1"/>
  <c r="A8" i="9"/>
  <c r="A9" i="9" s="1"/>
  <c r="A7" i="9"/>
  <c r="A8" i="15"/>
  <c r="A9" i="15"/>
  <c r="A10" i="15"/>
  <c r="A11" i="15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7" i="15"/>
  <c r="E2" i="18"/>
  <c r="F2" i="18" s="1"/>
  <c r="G2" i="18" s="1"/>
  <c r="H2" i="18" s="1"/>
  <c r="I2" i="18" s="1"/>
  <c r="J2" i="18" s="1"/>
  <c r="K2" i="18" s="1"/>
  <c r="L2" i="18" s="1"/>
  <c r="M2" i="18" s="1"/>
  <c r="N2" i="18" s="1"/>
  <c r="O2" i="18" s="1"/>
  <c r="P2" i="18" s="1"/>
  <c r="Q2" i="18" s="1"/>
  <c r="R2" i="18" s="1"/>
  <c r="S2" i="18" s="1"/>
  <c r="T2" i="18" s="1"/>
  <c r="U2" i="18" s="1"/>
  <c r="V5" i="18"/>
  <c r="A7" i="18"/>
  <c r="A8" i="18"/>
  <c r="A9" i="18" s="1"/>
  <c r="A10" i="18" s="1"/>
  <c r="A11" i="18" s="1"/>
  <c r="A12" i="18" s="1"/>
  <c r="A13" i="18" s="1"/>
  <c r="A14" i="18" s="1"/>
  <c r="A15" i="18" s="1"/>
  <c r="A16" i="18" s="1"/>
  <c r="A17" i="18" s="1"/>
  <c r="A18" i="18" s="1"/>
  <c r="A19" i="18" s="1"/>
  <c r="A20" i="18" s="1"/>
  <c r="A21" i="18" s="1"/>
  <c r="A22" i="18" s="1"/>
  <c r="A23" i="18" s="1"/>
  <c r="A24" i="18" s="1"/>
  <c r="A25" i="18" s="1"/>
  <c r="A26" i="18" s="1"/>
  <c r="A27" i="18" s="1"/>
  <c r="A28" i="18" s="1"/>
  <c r="A29" i="18" s="1"/>
  <c r="A30" i="18" s="1"/>
  <c r="A31" i="18" s="1"/>
  <c r="L81" i="21"/>
  <c r="K81" i="21"/>
  <c r="J81" i="21"/>
  <c r="I81" i="21"/>
  <c r="H81" i="21"/>
  <c r="G81" i="21"/>
  <c r="F81" i="21"/>
  <c r="E81" i="21"/>
  <c r="D81" i="21"/>
  <c r="C81" i="21"/>
  <c r="L74" i="21"/>
  <c r="K74" i="21"/>
  <c r="J74" i="21"/>
  <c r="I74" i="21"/>
  <c r="H74" i="21"/>
  <c r="G74" i="21"/>
  <c r="F74" i="21"/>
  <c r="E74" i="21"/>
  <c r="D74" i="21"/>
  <c r="C74" i="21"/>
  <c r="G71" i="21"/>
  <c r="D71" i="21"/>
  <c r="D70" i="21"/>
  <c r="I63" i="21"/>
  <c r="D50" i="21"/>
  <c r="N42" i="21"/>
  <c r="L42" i="21"/>
  <c r="K42" i="21"/>
  <c r="J42" i="21"/>
  <c r="I42" i="21"/>
  <c r="H42" i="21"/>
  <c r="G42" i="21"/>
  <c r="F42" i="21"/>
  <c r="E42" i="21"/>
  <c r="D42" i="21"/>
  <c r="C42" i="21"/>
  <c r="N39" i="21"/>
  <c r="M39" i="21"/>
  <c r="N36" i="21"/>
  <c r="M36" i="21"/>
  <c r="O36" i="21" s="1"/>
  <c r="P36" i="21" s="1"/>
  <c r="P31" i="21"/>
  <c r="O31" i="21"/>
  <c r="N31" i="21"/>
  <c r="M31" i="21"/>
  <c r="L31" i="21"/>
  <c r="K31" i="21"/>
  <c r="J31" i="21"/>
  <c r="I31" i="21"/>
  <c r="H31" i="21"/>
  <c r="G31" i="21"/>
  <c r="F31" i="21"/>
  <c r="E31" i="21"/>
  <c r="D31" i="21"/>
  <c r="C31" i="21"/>
  <c r="P20" i="21"/>
  <c r="O20" i="21"/>
  <c r="N20" i="21"/>
  <c r="M20" i="21"/>
  <c r="L20" i="21"/>
  <c r="K20" i="21"/>
  <c r="J20" i="21"/>
  <c r="I20" i="21"/>
  <c r="H20" i="21"/>
  <c r="G20" i="21"/>
  <c r="F20" i="21"/>
  <c r="E20" i="21"/>
  <c r="D20" i="21"/>
  <c r="C20" i="21"/>
  <c r="M42" i="21" l="1"/>
  <c r="O39" i="21"/>
  <c r="O42" i="21" l="1"/>
  <c r="P39" i="21"/>
  <c r="E50" i="21" l="1"/>
  <c r="I64" i="21" s="1"/>
  <c r="L76" i="21" s="1"/>
  <c r="K76" i="21"/>
  <c r="J76" i="21"/>
  <c r="E76" i="21" l="1"/>
  <c r="E79" i="21" s="1"/>
  <c r="R69" i="21" s="1"/>
  <c r="D76" i="21"/>
  <c r="F76" i="21"/>
  <c r="F79" i="21" s="1"/>
  <c r="R70" i="21" s="1"/>
  <c r="C76" i="21"/>
  <c r="C79" i="21" s="1"/>
  <c r="H76" i="21"/>
  <c r="H79" i="21" s="1"/>
  <c r="R72" i="21" s="1"/>
  <c r="I76" i="21"/>
  <c r="G76" i="21"/>
  <c r="G79" i="21" s="1"/>
  <c r="R71" i="21" s="1"/>
  <c r="I79" i="21"/>
  <c r="R73" i="21" s="1"/>
  <c r="L79" i="21"/>
  <c r="R76" i="21" s="1"/>
  <c r="J79" i="21"/>
  <c r="R74" i="21" s="1"/>
  <c r="K79" i="21"/>
  <c r="R75" i="21" s="1"/>
  <c r="D79" i="21"/>
  <c r="R68" i="21" s="1"/>
  <c r="M77" i="21" l="1"/>
  <c r="N77" i="21" s="1"/>
  <c r="M79" i="21"/>
  <c r="R67" i="21"/>
  <c r="R77" i="21" l="1"/>
  <c r="S67" i="21" s="1"/>
  <c r="R78" i="21"/>
  <c r="S78" i="21"/>
  <c r="T78" i="21" l="1"/>
  <c r="R90" i="21"/>
  <c r="S90" i="21" s="1"/>
  <c r="S74" i="21"/>
  <c r="S69" i="21"/>
  <c r="S70" i="21"/>
  <c r="S76" i="21"/>
  <c r="S71" i="21"/>
  <c r="S68" i="21"/>
  <c r="S75" i="21"/>
  <c r="S72" i="21"/>
  <c r="S73" i="21"/>
  <c r="U78" i="21" l="1"/>
  <c r="S77" i="21"/>
  <c r="T69" i="21" s="1"/>
  <c r="T72" i="21" l="1"/>
  <c r="T74" i="21"/>
  <c r="T75" i="21"/>
  <c r="V78" i="21"/>
  <c r="R89" i="21"/>
  <c r="S89" i="21" s="1"/>
  <c r="T67" i="21"/>
  <c r="T71" i="21"/>
  <c r="T68" i="21"/>
  <c r="T76" i="21"/>
  <c r="T73" i="21"/>
  <c r="T70" i="21"/>
  <c r="T77" i="21" l="1"/>
  <c r="U73" i="21" s="1"/>
  <c r="U67" i="21"/>
  <c r="W78" i="21"/>
  <c r="U68" i="21"/>
  <c r="U70" i="21" l="1"/>
  <c r="R88" i="21"/>
  <c r="S88" i="21" s="1"/>
  <c r="U75" i="21"/>
  <c r="U69" i="21"/>
  <c r="U74" i="21"/>
  <c r="U72" i="21"/>
  <c r="U76" i="21"/>
  <c r="X78" i="21"/>
  <c r="U71" i="21"/>
  <c r="Y78" i="21" l="1"/>
  <c r="Z78" i="21" s="1"/>
  <c r="AA78" i="21" s="1"/>
  <c r="U77" i="21"/>
  <c r="R87" i="21" l="1"/>
  <c r="S87" i="21" s="1"/>
  <c r="V67" i="21"/>
  <c r="V73" i="21"/>
  <c r="V68" i="21"/>
  <c r="V70" i="21"/>
  <c r="V71" i="21"/>
  <c r="V72" i="21"/>
  <c r="V69" i="21"/>
  <c r="V76" i="21"/>
  <c r="V75" i="21"/>
  <c r="V74" i="21"/>
  <c r="V77" i="21" l="1"/>
  <c r="R86" i="21" s="1"/>
  <c r="S86" i="21" s="1"/>
  <c r="W73" i="21" l="1"/>
  <c r="W69" i="21"/>
  <c r="W67" i="21"/>
  <c r="W72" i="21"/>
  <c r="W70" i="21"/>
  <c r="W71" i="21"/>
  <c r="W74" i="21"/>
  <c r="W76" i="21"/>
  <c r="W75" i="21"/>
  <c r="W68" i="21"/>
  <c r="W77" i="21" l="1"/>
  <c r="R85" i="21" s="1"/>
  <c r="X67" i="21"/>
  <c r="X69" i="21"/>
  <c r="X75" i="21" l="1"/>
  <c r="X76" i="21"/>
  <c r="S85" i="21"/>
  <c r="AB74" i="21" s="1"/>
  <c r="J83" i="21" s="1"/>
  <c r="J86" i="21" s="1"/>
  <c r="AB73" i="21"/>
  <c r="I83" i="21" s="1"/>
  <c r="I86" i="21" s="1"/>
  <c r="X73" i="21"/>
  <c r="X71" i="21"/>
  <c r="X74" i="21"/>
  <c r="X70" i="21"/>
  <c r="X68" i="21"/>
  <c r="X72" i="21"/>
  <c r="AB67" i="21" l="1"/>
  <c r="C83" i="21" s="1"/>
  <c r="C86" i="21"/>
  <c r="X77" i="21"/>
  <c r="Y74" i="21" s="1"/>
  <c r="Y68" i="21"/>
  <c r="R84" i="21" l="1"/>
  <c r="S84" i="21" s="1"/>
  <c r="Y75" i="21"/>
  <c r="Y69" i="21"/>
  <c r="Y67" i="21"/>
  <c r="Y76" i="21"/>
  <c r="Y71" i="21"/>
  <c r="Y73" i="21"/>
  <c r="Y72" i="21"/>
  <c r="Y70" i="21"/>
  <c r="Y77" i="21" l="1"/>
  <c r="Z76" i="21" s="1"/>
  <c r="Z67" i="21"/>
  <c r="Z73" i="21"/>
  <c r="Z70" i="21" l="1"/>
  <c r="R83" i="21"/>
  <c r="S83" i="21" s="1"/>
  <c r="Z68" i="21"/>
  <c r="Z74" i="21"/>
  <c r="Z75" i="21"/>
  <c r="Z69" i="21"/>
  <c r="Z72" i="21"/>
  <c r="Z71" i="21"/>
  <c r="Z77" i="21" l="1"/>
  <c r="AA75" i="21" s="1"/>
  <c r="AA72" i="21"/>
  <c r="R82" i="21" l="1"/>
  <c r="AA76" i="21"/>
  <c r="AA67" i="21"/>
  <c r="AA73" i="21"/>
  <c r="AA70" i="21"/>
  <c r="AA69" i="21"/>
  <c r="AA74" i="21"/>
  <c r="AA68" i="21"/>
  <c r="AA71" i="21"/>
  <c r="AB72" i="21" l="1"/>
  <c r="H83" i="21" s="1"/>
  <c r="H86" i="21" s="1"/>
  <c r="AB70" i="21"/>
  <c r="F83" i="21" s="1"/>
  <c r="F86" i="21" s="1"/>
  <c r="AA77" i="21"/>
  <c r="R81" i="21" s="1"/>
  <c r="S81" i="21" s="1"/>
  <c r="S82" i="21"/>
  <c r="AB75" i="21" s="1"/>
  <c r="K83" i="21" s="1"/>
  <c r="K86" i="21" s="1"/>
  <c r="AB71" i="21"/>
  <c r="G83" i="21" s="1"/>
  <c r="G86" i="21" s="1"/>
  <c r="AB69" i="21"/>
  <c r="E83" i="21" s="1"/>
  <c r="E86" i="21" s="1"/>
  <c r="AB68" i="21" l="1"/>
  <c r="D83" i="21" s="1"/>
  <c r="D86" i="21"/>
  <c r="AB76" i="21"/>
  <c r="L83" i="21" s="1"/>
  <c r="L86" i="21" s="1"/>
  <c r="M84" i="21" l="1"/>
  <c r="M86" i="21" l="1"/>
  <c r="N84" i="21"/>
  <c r="N87" i="21" s="1"/>
  <c r="J64" i="21" s="1"/>
  <c r="L60" i="21" l="1"/>
  <c r="L56" i="21"/>
  <c r="L62" i="21"/>
  <c r="L57" i="21"/>
  <c r="L61" i="21"/>
  <c r="L55" i="21"/>
  <c r="L53" i="21"/>
  <c r="L59" i="21"/>
  <c r="L58" i="21"/>
  <c r="L54" i="21"/>
  <c r="L63" i="21" l="1"/>
  <c r="A8" i="5" l="1"/>
  <c r="A9" i="5"/>
  <c r="A10" i="5"/>
  <c r="A11" i="5"/>
  <c r="A12" i="5" s="1"/>
  <c r="A13" i="5" s="1"/>
  <c r="F2" i="19" l="1"/>
  <c r="G2" i="19" s="1"/>
  <c r="H2" i="19" s="1"/>
  <c r="I2" i="19" s="1"/>
  <c r="J2" i="19" s="1"/>
  <c r="K2" i="19" s="1"/>
  <c r="L2" i="19" s="1"/>
  <c r="M2" i="19" s="1"/>
  <c r="N2" i="19" s="1"/>
  <c r="O2" i="19" s="1"/>
  <c r="P2" i="19" s="1"/>
  <c r="Q2" i="19" s="1"/>
  <c r="R2" i="19" s="1"/>
  <c r="S2" i="19" s="1"/>
  <c r="T2" i="19" s="1"/>
  <c r="U2" i="19" s="1"/>
  <c r="E2" i="19"/>
  <c r="V5" i="19"/>
  <c r="A8" i="2"/>
  <c r="V5" i="2"/>
  <c r="E2" i="2"/>
  <c r="F2" i="2" s="1"/>
  <c r="G2" i="2" s="1"/>
  <c r="H2" i="2" s="1"/>
  <c r="I2" i="2" s="1"/>
  <c r="J2" i="2" s="1"/>
  <c r="K2" i="2" s="1"/>
  <c r="L2" i="2" s="1"/>
  <c r="M2" i="2" s="1"/>
  <c r="N2" i="2" s="1"/>
  <c r="O2" i="2" s="1"/>
  <c r="P2" i="2" s="1"/>
  <c r="Q2" i="2" s="1"/>
  <c r="R2" i="2" s="1"/>
  <c r="S2" i="2" s="1"/>
  <c r="T2" i="2" s="1"/>
  <c r="U2" i="2" s="1"/>
  <c r="V5" i="6"/>
  <c r="E2" i="6"/>
  <c r="F2" i="6" s="1"/>
  <c r="G2" i="6" s="1"/>
  <c r="H2" i="6" s="1"/>
  <c r="I2" i="6" s="1"/>
  <c r="J2" i="6" s="1"/>
  <c r="K2" i="6" s="1"/>
  <c r="L2" i="6" s="1"/>
  <c r="M2" i="6" s="1"/>
  <c r="N2" i="6" s="1"/>
  <c r="O2" i="6" s="1"/>
  <c r="P2" i="6" s="1"/>
  <c r="Q2" i="6" s="1"/>
  <c r="R2" i="6" s="1"/>
  <c r="S2" i="6" s="1"/>
  <c r="T2" i="6" s="1"/>
  <c r="U2" i="6" s="1"/>
  <c r="V5" i="5"/>
  <c r="E2" i="5"/>
  <c r="F2" i="5" s="1"/>
  <c r="G2" i="5" s="1"/>
  <c r="H2" i="5" s="1"/>
  <c r="I2" i="5" s="1"/>
  <c r="J2" i="5" s="1"/>
  <c r="K2" i="5" s="1"/>
  <c r="L2" i="5" s="1"/>
  <c r="M2" i="5" s="1"/>
  <c r="N2" i="5" s="1"/>
  <c r="O2" i="5" s="1"/>
  <c r="P2" i="5" s="1"/>
  <c r="Q2" i="5" s="1"/>
  <c r="R2" i="5" s="1"/>
  <c r="S2" i="5" s="1"/>
  <c r="T2" i="5" s="1"/>
  <c r="U2" i="5" s="1"/>
  <c r="V5" i="7"/>
  <c r="E2" i="7"/>
  <c r="F2" i="7" s="1"/>
  <c r="G2" i="7" s="1"/>
  <c r="H2" i="7" s="1"/>
  <c r="I2" i="7" s="1"/>
  <c r="J2" i="7" s="1"/>
  <c r="K2" i="7" s="1"/>
  <c r="L2" i="7" s="1"/>
  <c r="M2" i="7" s="1"/>
  <c r="N2" i="7" s="1"/>
  <c r="O2" i="7" s="1"/>
  <c r="P2" i="7" s="1"/>
  <c r="Q2" i="7" s="1"/>
  <c r="R2" i="7" s="1"/>
  <c r="S2" i="7" s="1"/>
  <c r="T2" i="7" s="1"/>
  <c r="U2" i="7" s="1"/>
  <c r="V5" i="9"/>
  <c r="E2" i="9"/>
  <c r="F2" i="9" s="1"/>
  <c r="G2" i="9" s="1"/>
  <c r="H2" i="9" s="1"/>
  <c r="I2" i="9" s="1"/>
  <c r="J2" i="9" s="1"/>
  <c r="K2" i="9" s="1"/>
  <c r="L2" i="9" s="1"/>
  <c r="M2" i="9" s="1"/>
  <c r="N2" i="9" s="1"/>
  <c r="O2" i="9" s="1"/>
  <c r="P2" i="9" s="1"/>
  <c r="Q2" i="9" s="1"/>
  <c r="R2" i="9" s="1"/>
  <c r="S2" i="9" s="1"/>
  <c r="T2" i="9" s="1"/>
  <c r="U2" i="9" s="1"/>
  <c r="V5" i="15"/>
  <c r="E2" i="15"/>
  <c r="F2" i="15" s="1"/>
  <c r="G2" i="15" s="1"/>
  <c r="H2" i="15" s="1"/>
  <c r="I2" i="15" s="1"/>
  <c r="J2" i="15" s="1"/>
  <c r="K2" i="15" s="1"/>
  <c r="L2" i="15" s="1"/>
  <c r="M2" i="15" s="1"/>
  <c r="N2" i="15" s="1"/>
  <c r="O2" i="15" s="1"/>
  <c r="P2" i="15" s="1"/>
  <c r="Q2" i="15" s="1"/>
  <c r="R2" i="15" s="1"/>
  <c r="S2" i="15" s="1"/>
  <c r="T2" i="15" s="1"/>
  <c r="U2" i="15" s="1"/>
  <c r="V19" i="17"/>
  <c r="V14" i="17"/>
  <c r="Y13" i="17"/>
  <c r="W13" i="17"/>
  <c r="U13" i="17"/>
  <c r="U20" i="17" s="1"/>
  <c r="T13" i="17"/>
  <c r="T20" i="17" s="1"/>
  <c r="S13" i="17"/>
  <c r="S20" i="17" s="1"/>
  <c r="R13" i="17"/>
  <c r="Q13" i="17"/>
  <c r="P13" i="17"/>
  <c r="P20" i="17" s="1"/>
  <c r="O13" i="17"/>
  <c r="O20" i="17" s="1"/>
  <c r="N13" i="17"/>
  <c r="M13" i="17"/>
  <c r="L13" i="17"/>
  <c r="L20" i="17" s="1"/>
  <c r="K13" i="17"/>
  <c r="K20" i="17" s="1"/>
  <c r="J13" i="17"/>
  <c r="I13" i="17"/>
  <c r="I20" i="17" s="1"/>
  <c r="H13" i="17"/>
  <c r="H20" i="17" s="1"/>
  <c r="G13" i="17"/>
  <c r="G20" i="17" s="1"/>
  <c r="F13" i="17"/>
  <c r="E13" i="17"/>
  <c r="E20" i="17" s="1"/>
  <c r="D13" i="17"/>
  <c r="C13" i="17"/>
  <c r="C20" i="17" s="1"/>
  <c r="Z12" i="17"/>
  <c r="V12" i="17"/>
  <c r="Z11" i="17"/>
  <c r="V11" i="17"/>
  <c r="Z10" i="17"/>
  <c r="V10" i="17"/>
  <c r="Z9" i="17"/>
  <c r="V9" i="17"/>
  <c r="Z8" i="17"/>
  <c r="V8" i="17"/>
  <c r="Z7" i="17"/>
  <c r="V7" i="17"/>
  <c r="Z6" i="17"/>
  <c r="V6" i="17"/>
  <c r="Z5" i="17"/>
  <c r="Z13" i="17" s="1"/>
  <c r="V5" i="17"/>
  <c r="Z4" i="17"/>
  <c r="V4" i="17"/>
  <c r="M20" i="17" l="1"/>
  <c r="D20" i="17"/>
  <c r="Q20" i="17"/>
  <c r="F20" i="17"/>
  <c r="J20" i="17"/>
  <c r="J18" i="17" s="1"/>
  <c r="V18" i="17" s="1"/>
  <c r="N20" i="17"/>
  <c r="R20" i="17"/>
  <c r="D4" i="10"/>
  <c r="D5" i="10" s="1"/>
  <c r="D6" i="10" s="1"/>
  <c r="D7" i="10" s="1"/>
  <c r="D8" i="10" s="1"/>
  <c r="D9" i="10" s="1"/>
  <c r="D10" i="10" s="1"/>
  <c r="D11" i="10" s="1"/>
  <c r="D12" i="10" s="1"/>
  <c r="D13" i="10" s="1"/>
  <c r="D14" i="10" s="1"/>
  <c r="D15" i="10" s="1"/>
  <c r="D16" i="10" s="1"/>
  <c r="D17" i="10" s="1"/>
  <c r="D18" i="10" s="1"/>
  <c r="D19" i="10" s="1"/>
  <c r="D20" i="10" s="1"/>
  <c r="D21" i="10" s="1"/>
  <c r="D22" i="10" s="1"/>
  <c r="D23" i="10" s="1"/>
  <c r="D24" i="10" s="1"/>
  <c r="D25" i="10" s="1"/>
  <c r="D26" i="10" s="1"/>
  <c r="D27" i="10" s="1"/>
  <c r="D28" i="10" s="1"/>
  <c r="D159" i="10"/>
  <c r="D160" i="10" s="1"/>
  <c r="D150" i="10"/>
  <c r="D151" i="10" s="1"/>
  <c r="D152" i="10" s="1"/>
  <c r="D153" i="10" s="1"/>
  <c r="D154" i="10" s="1"/>
  <c r="D155" i="10" s="1"/>
  <c r="D156" i="10" s="1"/>
  <c r="D130" i="10"/>
  <c r="D131" i="10" s="1"/>
  <c r="D132" i="10" s="1"/>
  <c r="D133" i="10" s="1"/>
  <c r="D134" i="10" s="1"/>
  <c r="D135" i="10" s="1"/>
  <c r="D136" i="10" s="1"/>
  <c r="D137" i="10" s="1"/>
  <c r="D138" i="10" s="1"/>
  <c r="D139" i="10" s="1"/>
  <c r="D140" i="10" s="1"/>
  <c r="D141" i="10" s="1"/>
  <c r="D142" i="10" s="1"/>
  <c r="D143" i="10" s="1"/>
  <c r="D144" i="10" s="1"/>
  <c r="D145" i="10" s="1"/>
  <c r="D146" i="10" s="1"/>
  <c r="D147" i="10" s="1"/>
  <c r="D121" i="10"/>
  <c r="D122" i="10" s="1"/>
  <c r="D123" i="10" s="1"/>
  <c r="D124" i="10" s="1"/>
  <c r="D125" i="10" s="1"/>
  <c r="D126" i="10" s="1"/>
  <c r="D127" i="10" s="1"/>
  <c r="D89" i="10"/>
  <c r="D90" i="10" s="1"/>
  <c r="D91" i="10" s="1"/>
  <c r="D92" i="10" s="1"/>
  <c r="D93" i="10" s="1"/>
  <c r="D94" i="10" s="1"/>
  <c r="D95" i="10" s="1"/>
  <c r="D96" i="10" s="1"/>
  <c r="D97" i="10" s="1"/>
  <c r="D98" i="10" s="1"/>
  <c r="D99" i="10" s="1"/>
  <c r="D100" i="10" s="1"/>
  <c r="D101" i="10" s="1"/>
  <c r="D102" i="10" s="1"/>
  <c r="D103" i="10" s="1"/>
  <c r="D104" i="10" s="1"/>
  <c r="D105" i="10" s="1"/>
  <c r="D106" i="10" s="1"/>
  <c r="D107" i="10" s="1"/>
  <c r="D108" i="10" s="1"/>
  <c r="D109" i="10" s="1"/>
  <c r="D110" i="10" s="1"/>
  <c r="D111" i="10" s="1"/>
  <c r="D112" i="10" s="1"/>
  <c r="D113" i="10" s="1"/>
  <c r="D114" i="10" s="1"/>
  <c r="D115" i="10" s="1"/>
  <c r="D116" i="10" s="1"/>
  <c r="D117" i="10" s="1"/>
  <c r="V20" i="17" l="1"/>
  <c r="V26" i="17" s="1"/>
  <c r="X4" i="17" s="1"/>
  <c r="X12" i="17"/>
  <c r="X8" i="17"/>
  <c r="X6" i="17"/>
  <c r="X10" i="17"/>
  <c r="X7" i="17"/>
  <c r="X11" i="17"/>
  <c r="D83" i="10"/>
  <c r="D84" i="10" s="1"/>
  <c r="D85" i="10" s="1"/>
  <c r="D86" i="10" s="1"/>
  <c r="D67" i="10"/>
  <c r="D68" i="10" s="1"/>
  <c r="D69" i="10" s="1"/>
  <c r="D70" i="10" s="1"/>
  <c r="D71" i="10" s="1"/>
  <c r="D72" i="10" s="1"/>
  <c r="D73" i="10" s="1"/>
  <c r="D74" i="10" s="1"/>
  <c r="D75" i="10" s="1"/>
  <c r="D76" i="10" s="1"/>
  <c r="D77" i="10" s="1"/>
  <c r="D78" i="10" s="1"/>
  <c r="D79" i="10" s="1"/>
  <c r="D80" i="10" s="1"/>
  <c r="D31" i="10"/>
  <c r="D32" i="10" s="1"/>
  <c r="D33" i="10" s="1"/>
  <c r="D34" i="10" s="1"/>
  <c r="D35" i="10" s="1"/>
  <c r="D36" i="10" s="1"/>
  <c r="D37" i="10" s="1"/>
  <c r="D38" i="10" s="1"/>
  <c r="D39" i="10" s="1"/>
  <c r="D40" i="10" s="1"/>
  <c r="D41" i="10" s="1"/>
  <c r="D42" i="10" s="1"/>
  <c r="D43" i="10" s="1"/>
  <c r="D44" i="10" s="1"/>
  <c r="D45" i="10" s="1"/>
  <c r="D46" i="10" s="1"/>
  <c r="D47" i="10" s="1"/>
  <c r="D48" i="10" s="1"/>
  <c r="D49" i="10" s="1"/>
  <c r="D50" i="10" s="1"/>
  <c r="D51" i="10" s="1"/>
  <c r="D52" i="10" s="1"/>
  <c r="D53" i="10" s="1"/>
  <c r="D54" i="10" s="1"/>
  <c r="D55" i="10" s="1"/>
  <c r="D56" i="10" s="1"/>
  <c r="D57" i="10" s="1"/>
  <c r="D58" i="10" s="1"/>
  <c r="D59" i="10" s="1"/>
  <c r="D60" i="10" s="1"/>
  <c r="D61" i="10" s="1"/>
  <c r="D62" i="10" s="1"/>
  <c r="D63" i="10" s="1"/>
  <c r="D64" i="10" s="1"/>
  <c r="X9" i="17" l="1"/>
  <c r="X5" i="17"/>
  <c r="A7" i="5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4" i="23" l="1"/>
  <c r="A25" i="23"/>
  <c r="A26" i="23"/>
  <c r="A27" i="23"/>
  <c r="A33" i="23"/>
  <c r="A34" i="23"/>
  <c r="A35" i="23"/>
  <c r="A28" i="23"/>
  <c r="A29" i="23"/>
  <c r="A36" i="23"/>
  <c r="A37" i="23"/>
  <c r="A38" i="23"/>
  <c r="A39" i="23"/>
  <c r="A40" i="23"/>
  <c r="A41" i="23"/>
  <c r="A42" i="23"/>
  <c r="A43" i="23"/>
  <c r="A44" i="23"/>
  <c r="A45" i="23"/>
  <c r="A46" i="23"/>
  <c r="A47" i="23"/>
  <c r="A48" i="23"/>
  <c r="A30" i="23"/>
  <c r="A49" i="23"/>
  <c r="A31" i="23"/>
  <c r="A52" i="23"/>
  <c r="A53" i="23"/>
  <c r="A54" i="23"/>
  <c r="A55" i="23"/>
  <c r="A56" i="23"/>
  <c r="A57" i="23"/>
  <c r="A58" i="23"/>
  <c r="A59" i="23"/>
  <c r="A60" i="23"/>
  <c r="A61" i="23"/>
  <c r="A62" i="23"/>
  <c r="A63" i="23"/>
  <c r="A64" i="23"/>
  <c r="A65" i="23"/>
  <c r="A66" i="23"/>
  <c r="A67" i="23"/>
  <c r="A68" i="23"/>
  <c r="A69" i="23"/>
  <c r="A70" i="23"/>
  <c r="A71" i="23"/>
  <c r="A72" i="23"/>
  <c r="A73" i="23"/>
  <c r="A74" i="23"/>
  <c r="A75" i="23"/>
  <c r="A76" i="23"/>
  <c r="A80" i="23"/>
  <c r="A81" i="23"/>
  <c r="A82" i="23"/>
  <c r="A83" i="23"/>
  <c r="A84" i="23"/>
  <c r="A85" i="23"/>
  <c r="A86" i="23"/>
  <c r="A77" i="23"/>
  <c r="A78" i="23"/>
  <c r="A89" i="23"/>
  <c r="A90" i="23"/>
  <c r="A91" i="23"/>
  <c r="A97" i="23"/>
  <c r="A98" i="23"/>
  <c r="A99" i="23"/>
  <c r="A100" i="23"/>
  <c r="A101" i="23"/>
  <c r="A102" i="23"/>
  <c r="A92" i="23"/>
  <c r="A93" i="23"/>
  <c r="A94" i="23"/>
  <c r="A95" i="23"/>
  <c r="A103" i="23"/>
  <c r="A107" i="23"/>
  <c r="A108" i="23"/>
  <c r="A109" i="23"/>
  <c r="A110" i="23"/>
  <c r="A115" i="23"/>
  <c r="A116" i="23"/>
  <c r="A117" i="23"/>
  <c r="A118" i="23"/>
  <c r="A119" i="23"/>
  <c r="A120" i="23"/>
  <c r="A121" i="23"/>
  <c r="A122" i="23"/>
  <c r="A123" i="23"/>
  <c r="A124" i="23"/>
  <c r="A125" i="23"/>
  <c r="A126" i="23"/>
  <c r="A127" i="23"/>
  <c r="A128" i="23"/>
  <c r="A129" i="23"/>
  <c r="A130" i="23"/>
  <c r="A131" i="23"/>
  <c r="A132" i="23"/>
  <c r="A133" i="23"/>
  <c r="A134" i="23"/>
  <c r="A135" i="23"/>
  <c r="A136" i="23"/>
  <c r="A137" i="23"/>
  <c r="A138" i="23"/>
  <c r="A139" i="23"/>
  <c r="A140" i="23"/>
  <c r="A141" i="23"/>
  <c r="A113" i="23"/>
  <c r="A142" i="23"/>
  <c r="A143" i="23"/>
  <c r="A146" i="23"/>
  <c r="A147" i="23"/>
  <c r="A148" i="23"/>
  <c r="A149" i="23"/>
  <c r="A150" i="23"/>
  <c r="A159" i="23"/>
  <c r="A160" i="23"/>
  <c r="A161" i="23"/>
  <c r="A162" i="23"/>
  <c r="A163" i="23"/>
  <c r="A164" i="23"/>
  <c r="A165" i="23"/>
  <c r="A166" i="23"/>
  <c r="A167" i="23"/>
  <c r="A168" i="23"/>
  <c r="A169" i="23"/>
  <c r="A170" i="23"/>
  <c r="A171" i="23"/>
  <c r="A172" i="23"/>
  <c r="A173" i="23"/>
  <c r="A156" i="23"/>
  <c r="A157" i="23"/>
  <c r="A174" i="23"/>
  <c r="A179" i="23"/>
  <c r="A180" i="23"/>
  <c r="A181" i="23"/>
  <c r="A182" i="23"/>
  <c r="A183" i="23"/>
  <c r="A184" i="23"/>
</calcChain>
</file>

<file path=xl/comments1.xml><?xml version="1.0" encoding="utf-8"?>
<comments xmlns="http://schemas.openxmlformats.org/spreadsheetml/2006/main">
  <authors>
    <author>Autore</author>
  </authors>
  <commentList>
    <comment ref="I3" authorId="0">
      <text>
        <r>
          <rPr>
            <b/>
            <sz val="11"/>
            <color indexed="10"/>
            <rFont val="Arial"/>
            <family val="2"/>
          </rPr>
          <t>Inserire i dati nella caselle verdi (non protette). I dati relativi alle denominazioni (scuola, liste, ecc. NON sono essenziali). I dati relativi agli elettori, ai voti e al numero di RSU da eleggere sono, ovviamente, indispensabili.
Nella caselle bianche (protette) compariranno i risultati. Nelle caselle gialle (protette) sono inseriti i "controlli di congruità.
Per quanto concerne le preferenze, vedi quanto indicato nell'apposito riquadro (N.B.).</t>
        </r>
      </text>
    </comment>
    <comment ref="P39" authorId="0">
      <text>
        <r>
          <rPr>
            <sz val="11"/>
            <color indexed="8"/>
            <rFont val="Calibri"/>
            <family val="2"/>
          </rPr>
          <t>Le operazioni di scrutinio si effettuano solo se il numero di votanti e superiore alla metà degli aventi diritto al voto</t>
        </r>
      </text>
    </comment>
    <comment ref="O42" authorId="0">
      <text>
        <r>
          <rPr>
            <sz val="11"/>
            <color indexed="8"/>
            <rFont val="Calibri"/>
            <family val="2"/>
          </rPr>
          <t>Il numero di votanti non può superare il numero di aventi diritto al voto</t>
        </r>
        <r>
          <rPr>
            <b/>
            <sz val="8"/>
            <color indexed="81"/>
            <rFont val="Tahoma"/>
            <family val="2"/>
          </rPr>
          <t xml:space="preserve">
</t>
        </r>
      </text>
    </comment>
    <comment ref="J47" authorId="0">
      <text>
        <r>
          <rPr>
            <sz val="11"/>
            <color indexed="8"/>
            <rFont val="Calibri"/>
            <family val="2"/>
          </rPr>
          <t>Il numero di RSU da eleggere è definito all'inizio della procedura elettorale con le seguenti regole:
a) 3 componenti nelle amministrazioni che occupano fino a 200 dipendenti;
b) ulteriori 3 componenti ogni 300 o frazione di 300 dipendenti, nelle amministrazioni che occupano un numero di dipendenti superiore a 200 e fino a 3000 in aggiunta al numero di cui alla precedente lett. a), calcolati sul numero di dipendenti eccedente i 200;
c) ulteriori 3 componenti ogni 500 o frazione di 500 dipendenti nelle amministrazioni di maggiori dimensioni, in aggiunta al numero di cui alla precedente lettera b), calcolati sul numero di dipendenti eccedente i 3000.</t>
        </r>
        <r>
          <rPr>
            <b/>
            <sz val="8"/>
            <color indexed="81"/>
            <rFont val="Tahoma"/>
            <family val="2"/>
          </rPr>
          <t xml:space="preserve">
</t>
        </r>
      </text>
    </comment>
    <comment ref="E50" authorId="0">
      <text>
        <r>
          <rPr>
            <sz val="11"/>
            <color indexed="8"/>
            <rFont val="Calibri"/>
            <family val="2"/>
          </rPr>
          <t>Il numero di schede scrutinate deve essere uguale al numero dei votanti</t>
        </r>
        <r>
          <rPr>
            <b/>
            <sz val="8"/>
            <color indexed="81"/>
            <rFont val="Tahoma"/>
            <family val="2"/>
          </rPr>
          <t xml:space="preserve">
</t>
        </r>
      </text>
    </comment>
    <comment ref="I64" authorId="0">
      <text>
        <r>
          <rPr>
            <sz val="11"/>
            <color indexed="8"/>
            <rFont val="Calibri"/>
            <family val="2"/>
          </rPr>
          <t>La somma dei voti alle liste deve essere uguale al numero dei voti validi</t>
        </r>
      </text>
    </comment>
    <comment ref="J64" authorId="0">
      <text>
        <r>
          <rPr>
            <b/>
            <sz val="8"/>
            <color indexed="81"/>
            <rFont val="Tahoma"/>
            <family val="2"/>
          </rPr>
          <t>In caso di "errore" (</t>
        </r>
        <r>
          <rPr>
            <b/>
            <sz val="11"/>
            <color indexed="10"/>
            <rFont val="Arial"/>
            <family val="2"/>
          </rPr>
          <t>??</t>
        </r>
        <r>
          <rPr>
            <b/>
            <sz val="8"/>
            <color indexed="81"/>
            <rFont val="Tahoma"/>
            <family val="2"/>
          </rPr>
          <t>), controllare l'inserimento delle preferenze sulla base delle indicazioni contenute nel</t>
        </r>
        <r>
          <rPr>
            <b/>
            <sz val="11"/>
            <color indexed="10"/>
            <rFont val="Arial"/>
            <family val="2"/>
          </rPr>
          <t xml:space="preserve"> N.B.</t>
        </r>
        <r>
          <rPr>
            <b/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<sst xmlns="http://schemas.openxmlformats.org/spreadsheetml/2006/main" count="1196" uniqueCount="385">
  <si>
    <r>
      <rPr>
        <b/>
        <sz val="11"/>
        <rFont val="Calibri"/>
        <family val="2"/>
      </rPr>
      <t>SEGGI</t>
    </r>
  </si>
  <si>
    <r>
      <rPr>
        <sz val="11"/>
        <rFont val="Calibri"/>
        <family val="2"/>
      </rPr>
      <t>schede bianche</t>
    </r>
  </si>
  <si>
    <r>
      <rPr>
        <sz val="11"/>
        <rFont val="Calibri"/>
        <family val="2"/>
      </rPr>
      <t>schede nulle</t>
    </r>
  </si>
  <si>
    <r>
      <rPr>
        <sz val="11"/>
        <rFont val="Calibri"/>
        <family val="2"/>
      </rPr>
      <t>donne</t>
    </r>
  </si>
  <si>
    <t xml:space="preserve"> </t>
  </si>
  <si>
    <t>Collegio</t>
  </si>
  <si>
    <t>Totale Generale</t>
  </si>
  <si>
    <t>% Validità elezioni</t>
  </si>
  <si>
    <t>Maschi</t>
  </si>
  <si>
    <t>Femmine</t>
  </si>
  <si>
    <t>Votanti</t>
  </si>
  <si>
    <t>Lista 1</t>
  </si>
  <si>
    <t>Lista 2</t>
  </si>
  <si>
    <t>Lista 3</t>
  </si>
  <si>
    <t>Lista 4</t>
  </si>
  <si>
    <t>Lista 5</t>
  </si>
  <si>
    <t>Lista 6</t>
  </si>
  <si>
    <t>Nome O.S. proponente</t>
  </si>
  <si>
    <t>Voti</t>
  </si>
  <si>
    <t>Voti ottenuti</t>
  </si>
  <si>
    <t>Seggi assegnati</t>
  </si>
  <si>
    <t>Seggi attribuiti</t>
  </si>
  <si>
    <t>Totale seggi</t>
  </si>
  <si>
    <t>La Commissione Elettorale</t>
  </si>
  <si>
    <t>Aventi diritto</t>
  </si>
  <si>
    <t>Lista 7</t>
  </si>
  <si>
    <t>Lista 8</t>
  </si>
  <si>
    <t>Lista 9</t>
  </si>
  <si>
    <t>LISTA N. 1 CISL/FP</t>
  </si>
  <si>
    <t>TORSELLO COSIMA</t>
  </si>
  <si>
    <t>RAMUNDO ANTONIO</t>
  </si>
  <si>
    <t>MAZZEI TERESA</t>
  </si>
  <si>
    <t>MARRELLO BONAVENTURA</t>
  </si>
  <si>
    <t>MOTOLESE ELISABETTA</t>
  </si>
  <si>
    <t>BRAMATO LUIGI FRANCESCO</t>
  </si>
  <si>
    <t>OLIVITO SPADAFORA ROSA</t>
  </si>
  <si>
    <t>MADIA LUIGI</t>
  </si>
  <si>
    <t>MADEO GIOVANNI</t>
  </si>
  <si>
    <t>RUFFO MARIAROSA</t>
  </si>
  <si>
    <t>MARANO ANNA</t>
  </si>
  <si>
    <t>FRANZESE IVAN</t>
  </si>
  <si>
    <t>FONTO' LUCIA</t>
  </si>
  <si>
    <t>CAROSELLI LINA</t>
  </si>
  <si>
    <t>FALBO MARIELLA</t>
  </si>
  <si>
    <t>GROSSO CARLO</t>
  </si>
  <si>
    <t>MARSIGLIA BIAGIO</t>
  </si>
  <si>
    <t>GAETANO DARIO</t>
  </si>
  <si>
    <t>ROVITO RAFFAELE</t>
  </si>
  <si>
    <t>GENTILE FRANCESCO (detto Rando)</t>
  </si>
  <si>
    <t>LISTA N. 2 FIALS</t>
  </si>
  <si>
    <t>BERNARDINI GILBERTO</t>
  </si>
  <si>
    <t>CATERINO GIUSEPPE</t>
  </si>
  <si>
    <t>CORONELLO FILOMENA</t>
  </si>
  <si>
    <t>COSENZA LIBORIO</t>
  </si>
  <si>
    <t>FERRARO COSTANTINO</t>
  </si>
  <si>
    <t>FORTE PIETRO</t>
  </si>
  <si>
    <t>GIARDINELLI FRANCESCO</t>
  </si>
  <si>
    <t>GRECO VINCENZO</t>
  </si>
  <si>
    <t>GRILLO FRANCESCO</t>
  </si>
  <si>
    <t>GUARAGNA GIUSEPPE</t>
  </si>
  <si>
    <t>LARATTA MARCO</t>
  </si>
  <si>
    <t>LAVIOLA ANNA</t>
  </si>
  <si>
    <t>LUPINACCI SALVATORE</t>
  </si>
  <si>
    <t>MALAGRINO'GIOVANNI</t>
  </si>
  <si>
    <t>NARDI LUIGI</t>
  </si>
  <si>
    <t>NICCOLI ALFONSO</t>
  </si>
  <si>
    <t>NUZZI VINCENZO</t>
  </si>
  <si>
    <t>PIRILLO ANTONIO</t>
  </si>
  <si>
    <t>PROVENZANO ANTONIO</t>
  </si>
  <si>
    <t>ROMANO MARIA COSTANZA</t>
  </si>
  <si>
    <t>RUSCELLI ANTONIO</t>
  </si>
  <si>
    <t>SCALISE NATALE</t>
  </si>
  <si>
    <t>SCALISI PIETRO ROBERTO</t>
  </si>
  <si>
    <t>SCIGLIANO GIUSEPPE</t>
  </si>
  <si>
    <t>SILVESTRO VINCENZO</t>
  </si>
  <si>
    <t>SISCA GIAMPIERO</t>
  </si>
  <si>
    <t>SPINA IACONIS GIOVANNA</t>
  </si>
  <si>
    <t>STRAFACE TAMMARO</t>
  </si>
  <si>
    <t>TANCREDI DENIS</t>
  </si>
  <si>
    <t>TUFARO LEONARDO</t>
  </si>
  <si>
    <t>ZANGARO VINCENZO</t>
  </si>
  <si>
    <t>AIELLO ANNA MARIA</t>
  </si>
  <si>
    <t>ARVASIA DANIELE</t>
  </si>
  <si>
    <t>COPPA GUGLIELMO</t>
  </si>
  <si>
    <t>LATO BRUNELLA FRANCESCA</t>
  </si>
  <si>
    <t>NACCARATO MARIA</t>
  </si>
  <si>
    <t>NOVELLO ANTONIETTA</t>
  </si>
  <si>
    <t>PAGLIARO NICOLA</t>
  </si>
  <si>
    <t>AMENDOLA RUGGERO</t>
  </si>
  <si>
    <t>SIFONETTI GIOVANNI</t>
  </si>
  <si>
    <t>STANCATO SALVATORE</t>
  </si>
  <si>
    <t>TRANCHINO GIOVANNI</t>
  </si>
  <si>
    <t>TURCO PIETRO</t>
  </si>
  <si>
    <t>BONOFIGLIO COSIMO VINCENZO</t>
  </si>
  <si>
    <t>DE MARTINO ANTONIO</t>
  </si>
  <si>
    <t>GAROFALO ANTONIETTA</t>
  </si>
  <si>
    <t>GUERCI GOFFREDO</t>
  </si>
  <si>
    <t>MAZZUCA ROBERTO</t>
  </si>
  <si>
    <t>LISTA N. 4 - NURSIND</t>
  </si>
  <si>
    <t>LISTA N. 5- UIL/FP</t>
  </si>
  <si>
    <t>FRANCESCO LONGO</t>
  </si>
  <si>
    <t>ROBERTINO SERPA</t>
  </si>
  <si>
    <t>FRANCESCO OSSO</t>
  </si>
  <si>
    <t>FRANCESCO SALVATORE CASTIGLIA</t>
  </si>
  <si>
    <t>ANTONIO TRIPICCHIO</t>
  </si>
  <si>
    <t>ANTONIO FRANCESCO PAPASSO</t>
  </si>
  <si>
    <t>VINCENZO CIRIGLIANO</t>
  </si>
  <si>
    <t>ANGELO ZANFINI</t>
  </si>
  <si>
    <t>FILIPPO ANGELO SESTO</t>
  </si>
  <si>
    <t>LUIGI CARMELO ADELE</t>
  </si>
  <si>
    <t>FERDINANDO DE NOIA</t>
  </si>
  <si>
    <t>GIUSEPPE MARINI</t>
  </si>
  <si>
    <t>LOREDANA DI LEO</t>
  </si>
  <si>
    <t>LUIGI NIGRO</t>
  </si>
  <si>
    <t>SAVERIO LA REGINA</t>
  </si>
  <si>
    <t>CARMINE CHIAROMONTE</t>
  </si>
  <si>
    <t>ANGIOLINO SICILIANO</t>
  </si>
  <si>
    <t>SILVIO TUNNERA</t>
  </si>
  <si>
    <t>DOMENICO CERSOSIMO</t>
  </si>
  <si>
    <t>ANNUNZIATINA IMBESI</t>
  </si>
  <si>
    <t>MAURIZIO RANGO</t>
  </si>
  <si>
    <t>SALVATORE LISERRE</t>
  </si>
  <si>
    <t>CARMINE BLOTTA</t>
  </si>
  <si>
    <t>PASQUALINO MAZZEI</t>
  </si>
  <si>
    <t>FERA MARIOLINA</t>
  </si>
  <si>
    <t>NIGRO FRANCESCO</t>
  </si>
  <si>
    <t>DOMESTICO PASQUALE</t>
  </si>
  <si>
    <t>GRAZIANO SERGIO FLAVIO</t>
  </si>
  <si>
    <t>PALUDI MIGHEL ANGEL</t>
  </si>
  <si>
    <t>PIZZUTO FRANCESCA LUCIA</t>
  </si>
  <si>
    <t>PULIGNANO GRAZIELLA</t>
  </si>
  <si>
    <t>SCAVELLI KATIA</t>
  </si>
  <si>
    <t xml:space="preserve">SOMMARIO ONOFRIO </t>
  </si>
  <si>
    <t xml:space="preserve">SOMMARIO PIERLUIGI </t>
  </si>
  <si>
    <t>LISTA N. 6 NURSING UP</t>
  </si>
  <si>
    <t>SALVATORE AULICINO</t>
  </si>
  <si>
    <t>ANGELO ANTONIO BONACCI</t>
  </si>
  <si>
    <t>DANIELA CALVI</t>
  </si>
  <si>
    <t>ROSETTA CHILELLI</t>
  </si>
  <si>
    <t>SANDRA DE NAPOLI</t>
  </si>
  <si>
    <t>GIUSEPPE DI VICO</t>
  </si>
  <si>
    <t>SABRINA ORNELLA DONATO</t>
  </si>
  <si>
    <t>LUCIANO FERACO</t>
  </si>
  <si>
    <t>FRANCESCO GENOVA</t>
  </si>
  <si>
    <t>ANTONELLO GROSSO</t>
  </si>
  <si>
    <t>ALFONSO IMPERATORE</t>
  </si>
  <si>
    <t>ANTONIO MAGLIOCCO</t>
  </si>
  <si>
    <t>SILVANA MAGNELLI</t>
  </si>
  <si>
    <t>SILVIA MARANO</t>
  </si>
  <si>
    <t>FRANCESCO SPADAFORA</t>
  </si>
  <si>
    <t>MARIA ANTONELLA SPOSATO</t>
  </si>
  <si>
    <t>LISTA N. 7 - CGIL/FP</t>
  </si>
  <si>
    <t>CERA BENEDETTO</t>
  </si>
  <si>
    <t>DI CUNTO SALVATORE</t>
  </si>
  <si>
    <t xml:space="preserve">CASSANESE GIOVANNA </t>
  </si>
  <si>
    <t>CAPRARO MIRKO</t>
  </si>
  <si>
    <t>CALABRO' GIOVANNI</t>
  </si>
  <si>
    <t>ZANGARO ACHIROPITA</t>
  </si>
  <si>
    <t>ASTORINO ROSANNA</t>
  </si>
  <si>
    <t>POLI ANTONIO</t>
  </si>
  <si>
    <t>LISTA N. 8 -FSI</t>
  </si>
  <si>
    <t>BATTENDIERI VALENTINA ALBA</t>
  </si>
  <si>
    <t xml:space="preserve">SORRENTINO MARCELLO </t>
  </si>
  <si>
    <t>LISTA N. 9 - UGL</t>
  </si>
  <si>
    <t>PRAIA A MARE</t>
  </si>
  <si>
    <t>CETRARO</t>
  </si>
  <si>
    <t>PAOLA</t>
  </si>
  <si>
    <t>AMANTEA</t>
  </si>
  <si>
    <t>CASTROVILLARI</t>
  </si>
  <si>
    <t>MORMANNO</t>
  </si>
  <si>
    <t>LUNGRO</t>
  </si>
  <si>
    <t>SAN MARCO ARGENTANO</t>
  </si>
  <si>
    <t>TREBISACCE</t>
  </si>
  <si>
    <t>ROSSANO</t>
  </si>
  <si>
    <t>CORIGLIANO</t>
  </si>
  <si>
    <t>CARIATI</t>
  </si>
  <si>
    <t>COSENZA</t>
  </si>
  <si>
    <t>ACRI</t>
  </si>
  <si>
    <t xml:space="preserve"> RENDE</t>
  </si>
  <si>
    <t>SAN GIOVANNI IN FIORE</t>
  </si>
  <si>
    <t>ROGLIANO</t>
  </si>
  <si>
    <t>CASSANO JONIO</t>
  </si>
  <si>
    <t>TAVERNA DI MONTALTO UFFUGO</t>
  </si>
  <si>
    <t>totale</t>
  </si>
  <si>
    <t>PALERMO ALDO</t>
  </si>
  <si>
    <t>NATOLI CARLO</t>
  </si>
  <si>
    <t>LIPIRINI ROSINA</t>
  </si>
  <si>
    <t>PUCCI DOMENICO</t>
  </si>
  <si>
    <t>GUARASCIO LUIGI</t>
  </si>
  <si>
    <t>SALVATI FRANCESCO</t>
  </si>
  <si>
    <t>FRANGELLI ALESSANDRA</t>
  </si>
  <si>
    <t>FUOCO FRANCESCO</t>
  </si>
  <si>
    <t>IANNICELLI ANTONELLA</t>
  </si>
  <si>
    <t>LE PERA ITALO</t>
  </si>
  <si>
    <t>DI RAGO NATACHA</t>
  </si>
  <si>
    <t>FITTIPALDI CIRIACO</t>
  </si>
  <si>
    <t>MAUCERI SEBASTIANO (Detto Nello)</t>
  </si>
  <si>
    <t>ALESSANDRO GALATI</t>
  </si>
  <si>
    <t xml:space="preserve">SAPIA GIANNANTONIO </t>
  </si>
  <si>
    <t>ANDREA SANTAGADA</t>
  </si>
  <si>
    <t>VINCENZO PUGLIESE</t>
  </si>
  <si>
    <t>BIFANO ANTONIO</t>
  </si>
  <si>
    <t>FRANCESCA MARIA BONADIO</t>
  </si>
  <si>
    <t>ANGELO DE BARTOLO</t>
  </si>
  <si>
    <t>MARIO VENTURINO</t>
  </si>
  <si>
    <t>PELLICANO' ERNESTA ( Detta Nessy)</t>
  </si>
  <si>
    <t>LISTA N. 3 -CSE SANITA'</t>
  </si>
  <si>
    <t>N.</t>
  </si>
  <si>
    <t>LISTA N. 1 CISL - FP</t>
  </si>
  <si>
    <t>LISTA</t>
  </si>
  <si>
    <t>LISTA N. 3 CSE - SANITA'</t>
  </si>
  <si>
    <t>VOTI DI LISTA</t>
  </si>
  <si>
    <t>LISTA N. 4 NURSIND</t>
  </si>
  <si>
    <t>LISTA N. 5  UIL - FP</t>
  </si>
  <si>
    <t>LISTA N. 6 NURSIG-UP</t>
  </si>
  <si>
    <t>LISTA N. 7 CGIL-FP</t>
  </si>
  <si>
    <t>LISTA N. 8 FSI</t>
  </si>
  <si>
    <t>LISTA N.9 UGL</t>
  </si>
  <si>
    <t xml:space="preserve">COGNOME NOME </t>
  </si>
  <si>
    <t>PREF.</t>
  </si>
  <si>
    <t>VOTI LI DI LISTA</t>
  </si>
  <si>
    <t xml:space="preserve">  CISL/FP</t>
  </si>
  <si>
    <t xml:space="preserve">  FIALS</t>
  </si>
  <si>
    <t xml:space="preserve"> CSE SANITA'</t>
  </si>
  <si>
    <t xml:space="preserve">  NURSIND</t>
  </si>
  <si>
    <t xml:space="preserve"> UIL/FP</t>
  </si>
  <si>
    <t xml:space="preserve"> NURSING UP</t>
  </si>
  <si>
    <t xml:space="preserve">  CGIL/FP</t>
  </si>
  <si>
    <t xml:space="preserve"> FSI</t>
  </si>
  <si>
    <t xml:space="preserve">  UGL</t>
  </si>
  <si>
    <t>VOTI</t>
  </si>
  <si>
    <t>SCHEDE BIANCHE</t>
  </si>
  <si>
    <t>SCHEDE NULLE</t>
  </si>
  <si>
    <t>TOTALE</t>
  </si>
  <si>
    <t>ELEZIONI  RAPPRESENTANZE  SINDACALI  UNITARIE  -  RSU  17-18-19 aprile 2018</t>
  </si>
  <si>
    <t>Lista</t>
  </si>
  <si>
    <t>assegnati</t>
  </si>
  <si>
    <t>resti</t>
  </si>
  <si>
    <t>attribuiti</t>
  </si>
  <si>
    <t>CISL/FP</t>
  </si>
  <si>
    <t>FIALS</t>
  </si>
  <si>
    <t>CSE SANITA'</t>
  </si>
  <si>
    <t>NURSIND</t>
  </si>
  <si>
    <t>UIL/FP</t>
  </si>
  <si>
    <t>NURSING UP</t>
  </si>
  <si>
    <t>CGIL/FP</t>
  </si>
  <si>
    <t>FSI</t>
  </si>
  <si>
    <t>UGL</t>
  </si>
  <si>
    <t>Totale</t>
  </si>
  <si>
    <t>TOTALE VOTI SCRUTINATI</t>
  </si>
  <si>
    <t>uomini</t>
  </si>
  <si>
    <t>votanti:</t>
  </si>
  <si>
    <t>ELETTORI AVENTI DIRITTO</t>
  </si>
  <si>
    <t>seggi da ripartire:</t>
  </si>
  <si>
    <t>quorum ripartizione seggi:</t>
  </si>
  <si>
    <t>SEGGI</t>
  </si>
  <si>
    <t xml:space="preserve">ELEZIONI DELLE RSU </t>
  </si>
  <si>
    <t>Data elezioni</t>
  </si>
  <si>
    <t>17-18-19 APRILE 2018</t>
  </si>
  <si>
    <t>ISTRUZIONI</t>
  </si>
  <si>
    <t>Per leggere il commento, selezionare la cella.</t>
  </si>
  <si>
    <t>Amministrazione</t>
  </si>
  <si>
    <t>ASP - COSENZA</t>
  </si>
  <si>
    <t>Comparto</t>
  </si>
  <si>
    <t>SANITA'</t>
  </si>
  <si>
    <t xml:space="preserve">Indirizzo </t>
  </si>
  <si>
    <t>VIA ALIMENA N.8</t>
  </si>
  <si>
    <t xml:space="preserve">Comune </t>
  </si>
  <si>
    <t>Provincia</t>
  </si>
  <si>
    <t>CS</t>
  </si>
  <si>
    <t>Regione</t>
  </si>
  <si>
    <t>CALABRIA</t>
  </si>
  <si>
    <t>SEGGIO</t>
  </si>
  <si>
    <t>unico</t>
  </si>
  <si>
    <t>Aventi diritto al voto</t>
  </si>
  <si>
    <t>Controllo</t>
  </si>
  <si>
    <t>Totale generale</t>
  </si>
  <si>
    <t>Minimo votanti per validit� elezioni</t>
  </si>
  <si>
    <t>RISULTATI</t>
  </si>
  <si>
    <t>Schede</t>
  </si>
  <si>
    <t>Valide</t>
  </si>
  <si>
    <t>Numero RSU da eleggere</t>
  </si>
  <si>
    <t>Bianche</t>
  </si>
  <si>
    <t>Nulle</t>
  </si>
  <si>
    <t>Scrutinate</t>
  </si>
  <si>
    <t>Preferenze</t>
  </si>
  <si>
    <t>Seggi</t>
  </si>
  <si>
    <t>ORGANIZZAZIONE SINDACALE PROPONENTE</t>
  </si>
  <si>
    <t>Di lista</t>
  </si>
  <si>
    <t>Per età</t>
  </si>
  <si>
    <t>N.B. � indispensabile inserire il numero totale delle</t>
  </si>
  <si>
    <t xml:space="preserve">preferenze espresse per ciascuna lista nel caso </t>
  </si>
  <si>
    <t>di pi� liste che hanno ottenuto gli stessi voti.</t>
  </si>
  <si>
    <t xml:space="preserve">Nel caso di parit� anche di preferenze (o loro </t>
  </si>
  <si>
    <t xml:space="preserve">assenza) si attribuisce un ulteriore valore virtuale </t>
  </si>
  <si>
    <t>alle liste in cui sono presenti i candidati di maggiore</t>
  </si>
  <si>
    <t xml:space="preserve">et�. Ad esempio: tre liste (1,4,5) con stesso numero </t>
  </si>
  <si>
    <t xml:space="preserve">di voti e di preferenze; il 1� candidato pi� anziano si </t>
  </si>
  <si>
    <t xml:space="preserve">trova nella n.5, seguita dalla n.4; per cui alla n.5 si </t>
  </si>
  <si>
    <t xml:space="preserve">aggiunger� il valore 2, alla n.4 si aggiunger� il </t>
  </si>
  <si>
    <t>valore 1 e nessun valore aggiuntivo alla n.1.</t>
  </si>
  <si>
    <t>CALCOLO RIPARTIZIONE SEGGI</t>
  </si>
  <si>
    <t>Aventi diritto</t>
  </si>
  <si>
    <t>Voti validi</t>
  </si>
  <si>
    <t>Seggi da ripartire</t>
  </si>
  <si>
    <t>(1) Quorum</t>
  </si>
  <si>
    <t>= [ N� Votanti / N� seggi ]</t>
  </si>
  <si>
    <t>LISTA 1</t>
  </si>
  <si>
    <t>LISTA 2</t>
  </si>
  <si>
    <t>LISTA 3</t>
  </si>
  <si>
    <t>LISTA 4</t>
  </si>
  <si>
    <t>LISTA 5</t>
  </si>
  <si>
    <t>LISTA 6</t>
  </si>
  <si>
    <t>LISTA 7</t>
  </si>
  <si>
    <t>LISTA 8</t>
  </si>
  <si>
    <t>LISTA 9</t>
  </si>
  <si>
    <t>LISTA 10</t>
  </si>
  <si>
    <t>(2) Seggi assegnati Quorum</t>
  </si>
  <si>
    <t>Assegnati</t>
  </si>
  <si>
    <t>Resto</t>
  </si>
  <si>
    <t>(3) Resto</t>
  </si>
  <si>
    <t>(4) Preferenze</t>
  </si>
  <si>
    <t>(5) Seggi assegnati Resti</t>
  </si>
  <si>
    <t>Totale (2)+(5)</t>
  </si>
  <si>
    <t>Descrizione delle operazioni</t>
  </si>
  <si>
    <t>(1)</t>
  </si>
  <si>
    <t>Quorum</t>
  </si>
  <si>
    <t>Rappresenta il numero minimo necessario di voti per ottenere un seggio nella 1a fase di assegnazione dei</t>
  </si>
  <si>
    <t>seggi - vedi (2). Si esprime senza arrotondamenti con l'operazione: [N� Votanti / N� Seggi da ripartire].</t>
  </si>
  <si>
    <t>(2)</t>
  </si>
  <si>
    <t>Seggi Assegnati</t>
  </si>
  <si>
    <t>Si ottengono dividendo i voti ottenuti da ciascuna lista per il "Quorum". In caso di risultato con decimali, il</t>
  </si>
  <si>
    <t>con il Quorum</t>
  </si>
  <si>
    <t>numero dei seggi assegnati � rappresentato dall'intero arrotondato sempre per difetto. Pertanto, in caso di</t>
  </si>
  <si>
    <t>"intero" + decimali, i  seggi assegnati sono pari all'intero. Invece, in caso di risultato inferiore ad uno i seggi</t>
  </si>
  <si>
    <t>assegnati, in tale prima fase, risultano pari a "zero".</t>
  </si>
  <si>
    <t>(3)</t>
  </si>
  <si>
    <t>I resti si ottengono con la seguente operazione: Voti ottenuti - [seggi assegnati x Quorum].</t>
  </si>
  <si>
    <t>(4)</t>
  </si>
  <si>
    <t>N.B. I voti di preferenza intervengono solamente nel caso di liste con ugual numero di "resti", al fine di</t>
  </si>
  <si>
    <t>determinare la precedenza in ordine all'attribuzione dei seggi alle liste con parit� di resti.</t>
  </si>
  <si>
    <t>(5)</t>
  </si>
  <si>
    <t>Sono i seggi attribuiti nella seconda fase, sulla base dei "resti". I seggi rimasti, dopo quelli assegnati nella</t>
  </si>
  <si>
    <t>con i Resti</t>
  </si>
  <si>
    <t>prima fase, vengono attribuiti alle liste con i "resti" maggiori", fino a concorrenza del numero totale dei</t>
  </si>
  <si>
    <t xml:space="preserve">seggi, con l'eventuale precedenza, in caso di parit� di resti, derivante dal maggior numero di preferenze. </t>
  </si>
  <si>
    <t>assegnate alle liste.</t>
  </si>
  <si>
    <r>
      <t>Dopo aver attribuito i seggi alle varie liste la Commissione elettorale procederà alla individuazione degli eletti. Per ogni lista sono dichiarati eletti un numero di candidati pari ai seggi attribuiti e che sono individuati in base al maggior numero di voti di preferenza.</t>
    </r>
    <r>
      <rPr>
        <b/>
        <sz val="24"/>
        <color rgb="FFFF0000"/>
        <rFont val="Arial"/>
        <family val="2"/>
      </rPr>
      <t xml:space="preserve"> A parità di voti di preferenza viene individuato il candidato che precede nell’ordine interno della lista.</t>
    </r>
  </si>
  <si>
    <r>
      <rPr>
        <b/>
        <sz val="10"/>
        <color indexed="8"/>
        <rFont val="Arial"/>
        <family val="2"/>
      </rPr>
      <t xml:space="preserve"> RENDE</t>
    </r>
  </si>
  <si>
    <t>MASCHI</t>
  </si>
  <si>
    <t>%</t>
  </si>
  <si>
    <t>FEMMINE</t>
  </si>
  <si>
    <t>VOTI VALIDI</t>
  </si>
  <si>
    <t xml:space="preserve">TOTALE </t>
  </si>
  <si>
    <t>CAROSELLI  LINA</t>
  </si>
  <si>
    <t>VOTI DI LISTA NEI SINGOLI SEGGI ELETTORALI DELL'AZIENDA SANITARIA PROVINCIALE DI COSENZA</t>
  </si>
  <si>
    <t xml:space="preserve">VERBALE DELLE ELEZIONI DELLA RSU  </t>
  </si>
  <si>
    <t xml:space="preserve">  di cui all’art.12, comma 2 Parte I</t>
  </si>
  <si>
    <t>Indirizzo  VIA ALIMENA , 8   -     Comune  COSENZA</t>
  </si>
  <si>
    <t>Provincia.   COSENZA   Regione CALABRIA</t>
  </si>
  <si>
    <t xml:space="preserve">RAPPRESENTANZE SINDACALI UNITARIE
</t>
  </si>
  <si>
    <t>M</t>
  </si>
  <si>
    <t>F</t>
  </si>
  <si>
    <r>
      <t>RISULTATI</t>
    </r>
    <r>
      <rPr>
        <sz val="16"/>
        <color rgb="FF000000"/>
        <rFont val="Arial"/>
        <family val="2"/>
      </rPr>
      <t> </t>
    </r>
    <r>
      <rPr>
        <b/>
        <sz val="16"/>
        <color rgb="FF000000"/>
        <rFont val="Arial"/>
        <family val="2"/>
      </rPr>
      <t xml:space="preserve">Schede valide : </t>
    </r>
    <r>
      <rPr>
        <b/>
        <sz val="24"/>
        <color rgb="FF000000"/>
        <rFont val="Arial"/>
        <family val="2"/>
      </rPr>
      <t xml:space="preserve">  3.255 </t>
    </r>
    <r>
      <rPr>
        <b/>
        <sz val="16"/>
        <color rgb="FF000000"/>
        <rFont val="Arial"/>
        <family val="2"/>
      </rPr>
      <t xml:space="preserve">    Schede bianche: </t>
    </r>
    <r>
      <rPr>
        <b/>
        <sz val="24"/>
        <color rgb="FF000000"/>
        <rFont val="Arial"/>
        <family val="2"/>
      </rPr>
      <t>30</t>
    </r>
    <r>
      <rPr>
        <b/>
        <sz val="16"/>
        <color rgb="FF000000"/>
        <rFont val="Arial"/>
        <family val="2"/>
      </rPr>
      <t xml:space="preserve">   Schede nulle  </t>
    </r>
    <r>
      <rPr>
        <b/>
        <sz val="24"/>
        <color rgb="FF000000"/>
        <rFont val="Arial"/>
        <family val="2"/>
      </rPr>
      <t xml:space="preserve"> 89</t>
    </r>
  </si>
  <si>
    <r>
      <t xml:space="preserve">Totale schede scrutinate   </t>
    </r>
    <r>
      <rPr>
        <b/>
        <sz val="24"/>
        <color rgb="FF000000"/>
        <rFont val="Arial"/>
        <family val="2"/>
      </rPr>
      <t>3.374</t>
    </r>
  </si>
  <si>
    <r>
      <t xml:space="preserve">Amministrazione  </t>
    </r>
    <r>
      <rPr>
        <b/>
        <sz val="18"/>
        <color rgb="FF000000"/>
        <rFont val="Arial"/>
        <family val="2"/>
      </rPr>
      <t>ASP - COSENZA</t>
    </r>
    <r>
      <rPr>
        <sz val="18"/>
        <color rgb="FF000000"/>
        <rFont val="Arial"/>
        <family val="2"/>
      </rPr>
      <t xml:space="preserve">       Comparto  </t>
    </r>
    <r>
      <rPr>
        <b/>
        <sz val="18"/>
        <color rgb="FF000000"/>
        <rFont val="Arial"/>
        <family val="2"/>
      </rPr>
      <t xml:space="preserve">SANITA </t>
    </r>
    <r>
      <rPr>
        <sz val="18"/>
        <color rgb="FF000000"/>
        <rFont val="Arial"/>
        <family val="2"/>
      </rPr>
      <t xml:space="preserve">     Data elezioni  </t>
    </r>
    <r>
      <rPr>
        <b/>
        <sz val="18"/>
        <color rgb="FF000000"/>
        <rFont val="Arial"/>
        <family val="2"/>
      </rPr>
      <t>17 - 18 - 19 APRILE 2018</t>
    </r>
  </si>
  <si>
    <t>CSE-SANITA'</t>
  </si>
  <si>
    <t>NURSIND-UP</t>
  </si>
  <si>
    <t>UIL/FPL</t>
  </si>
  <si>
    <t>RIPARTIZIONE SEGGI:</t>
  </si>
  <si>
    <t>aventi diritto:   3.905  -    VotantI: 3.374 -   Seggi da ripartire 45</t>
  </si>
  <si>
    <t>Il Presidente</t>
  </si>
  <si>
    <t>componente</t>
  </si>
  <si>
    <t>Pagliaro Lauretta</t>
  </si>
  <si>
    <t>Vellone Domenico</t>
  </si>
  <si>
    <t>Bartoletti Carmine</t>
  </si>
  <si>
    <t>Paolino Antonio</t>
  </si>
  <si>
    <t>Perri Francesco</t>
  </si>
  <si>
    <t>Raimondo Francesco</t>
  </si>
  <si>
    <t>Faraco Salvatore</t>
  </si>
  <si>
    <t>Maltese Willy</t>
  </si>
  <si>
    <t xml:space="preserve">  ELEZIONI DELLA RSU   del 17-18-19 aprile 2018</t>
  </si>
  <si>
    <t xml:space="preserve">  CANDIDATI ELETTI</t>
  </si>
  <si>
    <r>
      <t xml:space="preserve">Amministrazione  </t>
    </r>
    <r>
      <rPr>
        <b/>
        <sz val="26"/>
        <color rgb="FF000000"/>
        <rFont val="Arial"/>
        <family val="2"/>
      </rPr>
      <t>ASP - COSENZA</t>
    </r>
    <r>
      <rPr>
        <sz val="26"/>
        <color rgb="FF000000"/>
        <rFont val="Arial"/>
        <family val="2"/>
      </rPr>
      <t xml:space="preserve">       Comparto  </t>
    </r>
    <r>
      <rPr>
        <b/>
        <sz val="26"/>
        <color rgb="FF000000"/>
        <rFont val="Arial"/>
        <family val="2"/>
      </rPr>
      <t xml:space="preserve">SANITA </t>
    </r>
    <r>
      <rPr>
        <sz val="26"/>
        <color rgb="FF000000"/>
        <rFont val="Arial"/>
        <family val="2"/>
      </rPr>
      <t xml:space="preserve">     </t>
    </r>
  </si>
  <si>
    <t>Il  Presidente :                                       I componenti la commissione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</si>
</sst>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-* #,##0_-;\-* #,##0_-;_-* &quot;-&quot;_-;_-@_-"/>
    <numFmt numFmtId="165" formatCode="_-* #,##0.00_-;\-* #,##0.00_-;_-* &quot;-&quot;??_-;_-@_-"/>
    <numFmt numFmtId="166" formatCode="0.00000"/>
    <numFmt numFmtId="167" formatCode="_-* #,##0_-;\-* #,##0_-;_-* &quot;-&quot;??_-;_-@_-"/>
    <numFmt numFmtId="168" formatCode="0.000000"/>
    <numFmt numFmtId="169" formatCode="0.000"/>
    <numFmt numFmtId="170" formatCode="#,##0.000000"/>
    <numFmt numFmtId="171" formatCode="#,##0.00000"/>
    <numFmt numFmtId="172" formatCode="0.0"/>
  </numFmts>
  <fonts count="112">
    <font>
      <sz val="10"/>
      <color rgb="FF000000"/>
      <name val="Times New Roman"/>
      <charset val="204"/>
    </font>
    <font>
      <sz val="16"/>
      <name val="Times New Roman"/>
      <family val="1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000000"/>
      <name val="Verdana"/>
      <family val="2"/>
    </font>
    <font>
      <b/>
      <sz val="10"/>
      <color rgb="FF000000"/>
      <name val="Inherit"/>
    </font>
    <font>
      <sz val="9"/>
      <color rgb="FF000000"/>
      <name val="Inherit"/>
    </font>
    <font>
      <b/>
      <sz val="9"/>
      <color rgb="FF000000"/>
      <name val="Inherit"/>
    </font>
    <font>
      <b/>
      <sz val="20"/>
      <name val="Calibri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sz val="16"/>
      <name val="Arial"/>
      <family val="2"/>
    </font>
    <font>
      <sz val="16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Times New Roman"/>
      <family val="1"/>
    </font>
    <font>
      <b/>
      <sz val="16"/>
      <name val="Calibri"/>
      <family val="2"/>
    </font>
    <font>
      <sz val="14"/>
      <color rgb="FF000000"/>
      <name val="Calibri"/>
      <family val="2"/>
    </font>
    <font>
      <sz val="14"/>
      <color theme="1"/>
      <name val="Calibri"/>
      <family val="2"/>
      <scheme val="minor"/>
    </font>
    <font>
      <sz val="16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b/>
      <sz val="18"/>
      <color rgb="FF000000"/>
      <name val="Calibri"/>
      <family val="2"/>
    </font>
    <font>
      <b/>
      <sz val="16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</font>
    <font>
      <b/>
      <sz val="14"/>
      <name val="Calibri"/>
      <family val="2"/>
    </font>
    <font>
      <b/>
      <sz val="18"/>
      <name val="Calibri"/>
      <family val="2"/>
    </font>
    <font>
      <b/>
      <sz val="1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Arial Black"/>
      <family val="2"/>
    </font>
    <font>
      <b/>
      <sz val="16"/>
      <color theme="1"/>
      <name val="Arial Black"/>
      <family val="2"/>
    </font>
    <font>
      <b/>
      <sz val="20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22"/>
      <color theme="1"/>
      <name val="Calibri"/>
      <family val="2"/>
      <scheme val="minor"/>
    </font>
    <font>
      <b/>
      <sz val="22"/>
      <color rgb="FF000000"/>
      <name val="Times New Roman"/>
      <family val="1"/>
    </font>
    <font>
      <sz val="18"/>
      <color rgb="FF000000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Arial Black"/>
      <family val="2"/>
    </font>
    <font>
      <b/>
      <sz val="10"/>
      <color theme="1"/>
      <name val="Calibri"/>
      <family val="2"/>
      <scheme val="minor"/>
    </font>
    <font>
      <b/>
      <sz val="22"/>
      <color rgb="FF000000"/>
      <name val="Arial"/>
      <family val="2"/>
    </font>
    <font>
      <u/>
      <sz val="10"/>
      <color indexed="3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6"/>
      <color indexed="8"/>
      <name val="Calibri"/>
      <family val="2"/>
    </font>
    <font>
      <b/>
      <sz val="11"/>
      <color theme="1"/>
      <name val="Arial Black"/>
      <family val="2"/>
    </font>
    <font>
      <b/>
      <sz val="7"/>
      <name val="Arial"/>
      <family val="2"/>
    </font>
    <font>
      <b/>
      <sz val="12"/>
      <color indexed="10"/>
      <name val="Arial"/>
      <family val="2"/>
    </font>
    <font>
      <b/>
      <sz val="12"/>
      <color theme="1"/>
      <name val="Arial Black"/>
      <family val="2"/>
    </font>
    <font>
      <b/>
      <sz val="8"/>
      <color indexed="10"/>
      <name val="Arial"/>
      <family val="2"/>
    </font>
    <font>
      <b/>
      <sz val="11"/>
      <color indexed="10"/>
      <name val="Arial"/>
      <family val="2"/>
    </font>
    <font>
      <b/>
      <i/>
      <sz val="10"/>
      <name val="Arial"/>
      <family val="2"/>
    </font>
    <font>
      <b/>
      <sz val="10"/>
      <color indexed="10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b/>
      <sz val="8"/>
      <color indexed="81"/>
      <name val="Tahoma"/>
      <family val="2"/>
    </font>
    <font>
      <sz val="24"/>
      <color rgb="FF000000"/>
      <name val="Arial"/>
      <family val="2"/>
    </font>
    <font>
      <b/>
      <sz val="24"/>
      <color rgb="FFFF0000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b/>
      <sz val="26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16"/>
      <color theme="1"/>
      <name val="Arial"/>
      <family val="2"/>
    </font>
    <font>
      <b/>
      <sz val="20"/>
      <color theme="1"/>
      <name val="Arial"/>
      <family val="2"/>
    </font>
    <font>
      <b/>
      <sz val="24"/>
      <color rgb="FFFF0000"/>
      <name val="Calibri"/>
      <family val="2"/>
      <scheme val="minor"/>
    </font>
    <font>
      <b/>
      <sz val="16"/>
      <color rgb="FFFF0000"/>
      <name val="Arial"/>
      <family val="2"/>
    </font>
    <font>
      <b/>
      <sz val="20"/>
      <color rgb="FFFF0000"/>
      <name val="Arial"/>
      <family val="2"/>
    </font>
    <font>
      <b/>
      <sz val="16"/>
      <color theme="1"/>
      <name val="Arial"/>
      <family val="2"/>
    </font>
    <font>
      <sz val="16"/>
      <color rgb="FFFF0000"/>
      <name val="Arial"/>
      <family val="2"/>
    </font>
    <font>
      <b/>
      <sz val="10"/>
      <color rgb="FF000000"/>
      <name val="Times New Roman"/>
      <family val="1"/>
    </font>
    <font>
      <b/>
      <sz val="24"/>
      <name val="Calibri"/>
      <family val="2"/>
    </font>
    <font>
      <b/>
      <sz val="16"/>
      <color rgb="FF000000"/>
      <name val="Calibri"/>
      <family val="2"/>
    </font>
    <font>
      <b/>
      <sz val="20"/>
      <color rgb="FF000000"/>
      <name val="Calibri"/>
      <family val="2"/>
    </font>
    <font>
      <b/>
      <sz val="16"/>
      <color theme="1"/>
      <name val="Calibri"/>
      <family val="2"/>
    </font>
    <font>
      <sz val="14"/>
      <name val="Calibri"/>
      <family val="2"/>
    </font>
    <font>
      <b/>
      <sz val="20"/>
      <name val="Arial"/>
      <family val="2"/>
    </font>
    <font>
      <sz val="22"/>
      <color rgb="FF000000"/>
      <name val="Times New Roman"/>
      <family val="1"/>
    </font>
    <font>
      <b/>
      <sz val="24"/>
      <color theme="1"/>
      <name val="Calibri"/>
      <family val="2"/>
      <scheme val="minor"/>
    </font>
    <font>
      <sz val="24"/>
      <color rgb="FF000000"/>
      <name val="Times New Roman"/>
      <family val="1"/>
    </font>
    <font>
      <sz val="28"/>
      <color rgb="FF000000"/>
      <name val="Times New Roman"/>
      <family val="1"/>
    </font>
    <font>
      <b/>
      <sz val="24"/>
      <color rgb="FF000000"/>
      <name val="Arial"/>
      <family val="2"/>
    </font>
    <font>
      <b/>
      <sz val="18"/>
      <color rgb="FF000000"/>
      <name val="Arial"/>
      <family val="2"/>
    </font>
    <font>
      <b/>
      <sz val="36"/>
      <color rgb="FF000000"/>
      <name val="Times New Roman"/>
      <family val="1"/>
    </font>
    <font>
      <b/>
      <sz val="26"/>
      <color rgb="FF000000"/>
      <name val="Times New Roman"/>
      <family val="1"/>
    </font>
    <font>
      <sz val="12"/>
      <color rgb="FF000000"/>
      <name val="Times New Roman"/>
      <family val="1"/>
    </font>
    <font>
      <b/>
      <sz val="11"/>
      <color rgb="FF000000"/>
      <name val="Inherit"/>
    </font>
    <font>
      <b/>
      <sz val="14"/>
      <color rgb="FF000000"/>
      <name val="Inherit"/>
    </font>
    <font>
      <sz val="11"/>
      <color rgb="FF000000"/>
      <name val="Inherit"/>
    </font>
    <font>
      <b/>
      <sz val="22"/>
      <color theme="1"/>
      <name val="Arial"/>
      <family val="2"/>
    </font>
    <font>
      <sz val="18"/>
      <color rgb="FF000000"/>
      <name val="Arial"/>
      <family val="2"/>
    </font>
    <font>
      <b/>
      <sz val="16"/>
      <color rgb="FF000000"/>
      <name val="Inherit"/>
    </font>
    <font>
      <b/>
      <sz val="16"/>
      <color rgb="FF000000"/>
      <name val="Arial"/>
      <family val="2"/>
    </font>
    <font>
      <sz val="20"/>
      <color rgb="FF000000"/>
      <name val="Times New Roman"/>
      <family val="1"/>
    </font>
    <font>
      <sz val="26"/>
      <color rgb="FF000000"/>
      <name val="Arial"/>
      <family val="2"/>
    </font>
    <font>
      <b/>
      <sz val="26"/>
      <color rgb="FF000000"/>
      <name val="Arial"/>
      <family val="2"/>
    </font>
    <font>
      <b/>
      <sz val="28"/>
      <color rgb="FF000000"/>
      <name val="Arial"/>
      <family val="2"/>
    </font>
    <font>
      <sz val="22"/>
      <color rgb="FF00000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6F6F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/>
      <top style="thin">
        <color rgb="FF000000"/>
      </top>
      <bottom style="double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  <border>
      <left/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rgb="FF000000"/>
      </right>
      <top style="double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double">
        <color indexed="64"/>
      </top>
      <bottom style="double">
        <color indexed="64"/>
      </bottom>
      <diagonal/>
    </border>
    <border>
      <left style="thin">
        <color rgb="FF000000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2">
    <xf numFmtId="0" fontId="0" fillId="0" borderId="0"/>
    <xf numFmtId="165" fontId="21" fillId="0" borderId="0" applyFont="0" applyFill="0" applyBorder="0" applyAlignment="0" applyProtection="0"/>
  </cellStyleXfs>
  <cellXfs count="87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/>
    </xf>
    <xf numFmtId="0" fontId="0" fillId="0" borderId="14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9" fillId="5" borderId="0" xfId="0" applyFont="1" applyFill="1" applyBorder="1" applyAlignment="1">
      <alignment horizontal="left" vertical="center" wrapText="1"/>
    </xf>
    <xf numFmtId="0" fontId="6" fillId="0" borderId="14" xfId="0" applyFont="1" applyBorder="1" applyAlignment="1">
      <alignment vertical="center"/>
    </xf>
    <xf numFmtId="0" fontId="13" fillId="0" borderId="0" xfId="0" applyFont="1" applyFill="1" applyBorder="1" applyAlignment="1">
      <alignment horizontal="left" vertical="top" textRotation="180"/>
    </xf>
    <xf numFmtId="0" fontId="0" fillId="0" borderId="23" xfId="0" applyFill="1" applyBorder="1" applyAlignment="1">
      <alignment horizontal="left" vertical="top"/>
    </xf>
    <xf numFmtId="0" fontId="0" fillId="0" borderId="15" xfId="0" applyFill="1" applyBorder="1" applyAlignment="1">
      <alignment horizontal="left" vertical="top"/>
    </xf>
    <xf numFmtId="0" fontId="0" fillId="0" borderId="26" xfId="0" applyFill="1" applyBorder="1" applyAlignment="1">
      <alignment horizontal="left" vertical="top"/>
    </xf>
    <xf numFmtId="0" fontId="6" fillId="14" borderId="15" xfId="0" applyFont="1" applyFill="1" applyBorder="1" applyAlignment="1">
      <alignment horizontal="center" vertical="center" wrapText="1"/>
    </xf>
    <xf numFmtId="0" fontId="5" fillId="14" borderId="15" xfId="0" applyFont="1" applyFill="1" applyBorder="1" applyAlignment="1">
      <alignment horizontal="right" vertical="center" wrapText="1" indent="1"/>
    </xf>
    <xf numFmtId="0" fontId="6" fillId="0" borderId="14" xfId="0" applyFont="1" applyFill="1" applyBorder="1" applyAlignment="1">
      <alignment horizontal="center" vertical="center"/>
    </xf>
    <xf numFmtId="0" fontId="6" fillId="0" borderId="26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5" borderId="14" xfId="0" applyFont="1" applyFill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14" fillId="0" borderId="26" xfId="0" applyFont="1" applyBorder="1" applyAlignment="1">
      <alignment vertical="center"/>
    </xf>
    <xf numFmtId="0" fontId="14" fillId="0" borderId="14" xfId="0" applyFont="1" applyBorder="1" applyAlignment="1">
      <alignment vertical="center"/>
    </xf>
    <xf numFmtId="0" fontId="14" fillId="0" borderId="15" xfId="0" applyFont="1" applyFill="1" applyBorder="1" applyAlignment="1">
      <alignment horizontal="left" vertical="center"/>
    </xf>
    <xf numFmtId="0" fontId="14" fillId="0" borderId="15" xfId="0" applyFont="1" applyBorder="1" applyAlignment="1">
      <alignment vertical="center"/>
    </xf>
    <xf numFmtId="0" fontId="14" fillId="5" borderId="26" xfId="0" applyFont="1" applyFill="1" applyBorder="1" applyAlignment="1">
      <alignment vertical="center"/>
    </xf>
    <xf numFmtId="0" fontId="14" fillId="5" borderId="14" xfId="0" applyFont="1" applyFill="1" applyBorder="1" applyAlignment="1">
      <alignment vertical="center"/>
    </xf>
    <xf numFmtId="0" fontId="14" fillId="5" borderId="15" xfId="0" applyFont="1" applyFill="1" applyBorder="1" applyAlignment="1">
      <alignment vertical="center"/>
    </xf>
    <xf numFmtId="0" fontId="14" fillId="0" borderId="26" xfId="0" applyFont="1" applyFill="1" applyBorder="1" applyAlignment="1">
      <alignment horizontal="left" vertical="center"/>
    </xf>
    <xf numFmtId="0" fontId="14" fillId="0" borderId="14" xfId="0" applyFont="1" applyFill="1" applyBorder="1" applyAlignment="1">
      <alignment horizontal="left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9" fillId="14" borderId="15" xfId="0" applyFont="1" applyFill="1" applyBorder="1" applyAlignment="1">
      <alignment horizontal="center" vertical="center" wrapText="1"/>
    </xf>
    <xf numFmtId="0" fontId="18" fillId="14" borderId="15" xfId="0" applyFon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/>
    </xf>
    <xf numFmtId="0" fontId="20" fillId="0" borderId="14" xfId="0" applyFont="1" applyFill="1" applyBorder="1" applyAlignment="1">
      <alignment vertical="center"/>
    </xf>
    <xf numFmtId="0" fontId="20" fillId="0" borderId="23" xfId="0" applyFont="1" applyFill="1" applyBorder="1" applyAlignment="1">
      <alignment vertical="center"/>
    </xf>
    <xf numFmtId="0" fontId="0" fillId="0" borderId="23" xfId="0" applyFill="1" applyBorder="1" applyAlignment="1">
      <alignment horizontal="center" vertical="center"/>
    </xf>
    <xf numFmtId="0" fontId="20" fillId="0" borderId="14" xfId="0" applyFont="1" applyFill="1" applyBorder="1" applyAlignment="1">
      <alignment horizontal="center" vertical="center"/>
    </xf>
    <xf numFmtId="0" fontId="20" fillId="0" borderId="23" xfId="0" applyFont="1" applyFill="1" applyBorder="1" applyAlignment="1">
      <alignment horizontal="center" vertical="center"/>
    </xf>
    <xf numFmtId="0" fontId="12" fillId="7" borderId="1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0" fillId="0" borderId="0" xfId="0" applyFont="1" applyFill="1" applyBorder="1" applyAlignment="1">
      <alignment vertical="center"/>
    </xf>
    <xf numFmtId="0" fontId="0" fillId="0" borderId="15" xfId="0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1" fontId="4" fillId="0" borderId="23" xfId="0" applyNumberFormat="1" applyFont="1" applyFill="1" applyBorder="1" applyAlignment="1">
      <alignment shrinkToFit="1"/>
    </xf>
    <xf numFmtId="1" fontId="4" fillId="0" borderId="6" xfId="0" applyNumberFormat="1" applyFont="1" applyFill="1" applyBorder="1" applyAlignment="1">
      <alignment horizontal="right" shrinkToFit="1"/>
    </xf>
    <xf numFmtId="1" fontId="4" fillId="0" borderId="12" xfId="0" applyNumberFormat="1" applyFont="1" applyFill="1" applyBorder="1" applyAlignment="1">
      <alignment horizontal="right" shrinkToFit="1"/>
    </xf>
    <xf numFmtId="1" fontId="4" fillId="0" borderId="5" xfId="0" applyNumberFormat="1" applyFont="1" applyFill="1" applyBorder="1" applyAlignment="1">
      <alignment horizontal="right" shrinkToFit="1"/>
    </xf>
    <xf numFmtId="1" fontId="4" fillId="0" borderId="15" xfId="0" applyNumberFormat="1" applyFont="1" applyFill="1" applyBorder="1" applyAlignment="1">
      <alignment shrinkToFit="1"/>
    </xf>
    <xf numFmtId="1" fontId="4" fillId="0" borderId="50" xfId="0" applyNumberFormat="1" applyFont="1" applyFill="1" applyBorder="1" applyAlignment="1">
      <alignment horizontal="right" shrinkToFit="1"/>
    </xf>
    <xf numFmtId="1" fontId="4" fillId="0" borderId="43" xfId="0" applyNumberFormat="1" applyFont="1" applyFill="1" applyBorder="1" applyAlignment="1">
      <alignment horizontal="right" shrinkToFit="1"/>
    </xf>
    <xf numFmtId="1" fontId="4" fillId="0" borderId="41" xfId="0" applyNumberFormat="1" applyFont="1" applyFill="1" applyBorder="1" applyAlignment="1">
      <alignment horizontal="right" shrinkToFit="1"/>
    </xf>
    <xf numFmtId="1" fontId="4" fillId="0" borderId="15" xfId="0" applyNumberFormat="1" applyFont="1" applyFill="1" applyBorder="1" applyAlignment="1">
      <alignment horizontal="right" shrinkToFit="1"/>
    </xf>
    <xf numFmtId="0" fontId="30" fillId="0" borderId="0" xfId="0" applyFont="1" applyFill="1" applyBorder="1" applyAlignment="1">
      <alignment horizontal="left" vertical="center"/>
    </xf>
    <xf numFmtId="1" fontId="31" fillId="0" borderId="23" xfId="0" applyNumberFormat="1" applyFont="1" applyFill="1" applyBorder="1" applyAlignment="1">
      <alignment shrinkToFit="1"/>
    </xf>
    <xf numFmtId="1" fontId="4" fillId="0" borderId="13" xfId="0" applyNumberFormat="1" applyFont="1" applyFill="1" applyBorder="1" applyAlignment="1">
      <alignment horizontal="right" shrinkToFit="1"/>
    </xf>
    <xf numFmtId="1" fontId="31" fillId="0" borderId="15" xfId="0" applyNumberFormat="1" applyFont="1" applyFill="1" applyBorder="1" applyAlignment="1">
      <alignment shrinkToFit="1"/>
    </xf>
    <xf numFmtId="0" fontId="0" fillId="5" borderId="73" xfId="0" applyFill="1" applyBorder="1" applyAlignment="1">
      <alignment horizontal="left"/>
    </xf>
    <xf numFmtId="0" fontId="34" fillId="5" borderId="74" xfId="0" applyFont="1" applyFill="1" applyBorder="1" applyAlignment="1">
      <alignment vertical="center"/>
    </xf>
    <xf numFmtId="0" fontId="36" fillId="5" borderId="14" xfId="0" applyFont="1" applyFill="1" applyBorder="1" applyAlignment="1">
      <alignment horizontal="center" vertical="center"/>
    </xf>
    <xf numFmtId="0" fontId="0" fillId="0" borderId="0" xfId="0"/>
    <xf numFmtId="0" fontId="38" fillId="5" borderId="15" xfId="0" applyFont="1" applyFill="1" applyBorder="1" applyAlignment="1">
      <alignment textRotation="180"/>
    </xf>
    <xf numFmtId="0" fontId="0" fillId="5" borderId="0" xfId="0" applyFill="1" applyBorder="1"/>
    <xf numFmtId="0" fontId="0" fillId="0" borderId="0" xfId="0" applyBorder="1"/>
    <xf numFmtId="0" fontId="0" fillId="5" borderId="0" xfId="0" applyFill="1"/>
    <xf numFmtId="0" fontId="41" fillId="0" borderId="16" xfId="0" applyFont="1" applyFill="1" applyBorder="1" applyAlignment="1">
      <alignment horizontal="center" vertical="center"/>
    </xf>
    <xf numFmtId="0" fontId="36" fillId="5" borderId="14" xfId="0" applyFont="1" applyFill="1" applyBorder="1"/>
    <xf numFmtId="0" fontId="41" fillId="0" borderId="28" xfId="0" applyFont="1" applyFill="1" applyBorder="1" applyAlignment="1">
      <alignment horizontal="center" vertical="center"/>
    </xf>
    <xf numFmtId="0" fontId="36" fillId="5" borderId="15" xfId="0" applyFont="1" applyFill="1" applyBorder="1"/>
    <xf numFmtId="0" fontId="41" fillId="0" borderId="14" xfId="0" applyFont="1" applyFill="1" applyBorder="1" applyAlignment="1">
      <alignment horizontal="center" vertical="center" wrapText="1"/>
    </xf>
    <xf numFmtId="0" fontId="41" fillId="0" borderId="15" xfId="0" applyFont="1" applyFill="1" applyBorder="1" applyAlignment="1">
      <alignment horizontal="center" vertical="center" wrapText="1"/>
    </xf>
    <xf numFmtId="0" fontId="41" fillId="0" borderId="14" xfId="0" applyFont="1" applyBorder="1"/>
    <xf numFmtId="0" fontId="41" fillId="5" borderId="14" xfId="0" applyFont="1" applyFill="1" applyBorder="1"/>
    <xf numFmtId="0" fontId="41" fillId="0" borderId="15" xfId="0" applyFont="1" applyBorder="1"/>
    <xf numFmtId="0" fontId="24" fillId="0" borderId="16" xfId="0" applyFont="1" applyBorder="1" applyAlignment="1">
      <alignment vertical="center"/>
    </xf>
    <xf numFmtId="0" fontId="24" fillId="0" borderId="28" xfId="0" applyFont="1" applyBorder="1" applyAlignment="1">
      <alignment vertical="center"/>
    </xf>
    <xf numFmtId="0" fontId="34" fillId="5" borderId="16" xfId="0" applyFont="1" applyFill="1" applyBorder="1" applyAlignment="1">
      <alignment vertical="center"/>
    </xf>
    <xf numFmtId="0" fontId="34" fillId="5" borderId="28" xfId="0" applyFont="1" applyFill="1" applyBorder="1" applyAlignment="1">
      <alignment vertical="center"/>
    </xf>
    <xf numFmtId="0" fontId="34" fillId="0" borderId="14" xfId="0" applyFont="1" applyFill="1" applyBorder="1" applyAlignment="1">
      <alignment horizontal="left" vertical="center"/>
    </xf>
    <xf numFmtId="0" fontId="36" fillId="5" borderId="0" xfId="0" applyFont="1" applyFill="1" applyBorder="1"/>
    <xf numFmtId="0" fontId="36" fillId="0" borderId="0" xfId="0" applyFont="1" applyBorder="1"/>
    <xf numFmtId="0" fontId="0" fillId="0" borderId="14" xfId="0" applyBorder="1"/>
    <xf numFmtId="0" fontId="36" fillId="5" borderId="0" xfId="0" applyFont="1" applyFill="1"/>
    <xf numFmtId="0" fontId="36" fillId="0" borderId="0" xfId="0" applyFont="1"/>
    <xf numFmtId="0" fontId="0" fillId="0" borderId="0" xfId="0" applyAlignment="1">
      <alignment vertical="center"/>
    </xf>
    <xf numFmtId="0" fontId="45" fillId="0" borderId="0" xfId="0" applyFont="1" applyAlignment="1">
      <alignment vertical="center"/>
    </xf>
    <xf numFmtId="0" fontId="36" fillId="7" borderId="14" xfId="0" applyFont="1" applyFill="1" applyBorder="1"/>
    <xf numFmtId="0" fontId="43" fillId="9" borderId="27" xfId="0" applyFont="1" applyFill="1" applyBorder="1" applyAlignment="1">
      <alignment vertical="center"/>
    </xf>
    <xf numFmtId="0" fontId="21" fillId="0" borderId="0" xfId="0" applyFont="1" applyFill="1" applyBorder="1" applyAlignment="1">
      <alignment horizontal="left" vertical="top"/>
    </xf>
    <xf numFmtId="0" fontId="47" fillId="5" borderId="14" xfId="0" applyFont="1" applyFill="1" applyBorder="1" applyAlignment="1">
      <alignment horizontal="center" vertical="center"/>
    </xf>
    <xf numFmtId="0" fontId="47" fillId="0" borderId="14" xfId="0" applyFont="1" applyFill="1" applyBorder="1" applyAlignment="1">
      <alignment horizontal="center" vertical="center" wrapText="1"/>
    </xf>
    <xf numFmtId="0" fontId="0" fillId="5" borderId="0" xfId="0" applyFill="1" applyAlignment="1">
      <alignment vertical="center"/>
    </xf>
    <xf numFmtId="0" fontId="41" fillId="7" borderId="59" xfId="0" applyFont="1" applyFill="1" applyBorder="1" applyAlignment="1">
      <alignment horizontal="center" vertical="center"/>
    </xf>
    <xf numFmtId="0" fontId="36" fillId="7" borderId="23" xfId="0" applyFont="1" applyFill="1" applyBorder="1"/>
    <xf numFmtId="0" fontId="41" fillId="7" borderId="16" xfId="0" applyFont="1" applyFill="1" applyBorder="1" applyAlignment="1">
      <alignment horizontal="center" vertical="center"/>
    </xf>
    <xf numFmtId="0" fontId="41" fillId="7" borderId="14" xfId="0" applyFont="1" applyFill="1" applyBorder="1"/>
    <xf numFmtId="0" fontId="36" fillId="7" borderId="26" xfId="0" applyFont="1" applyFill="1" applyBorder="1"/>
    <xf numFmtId="0" fontId="34" fillId="7" borderId="75" xfId="0" applyFont="1" applyFill="1" applyBorder="1" applyAlignment="1">
      <alignment vertical="center"/>
    </xf>
    <xf numFmtId="0" fontId="34" fillId="7" borderId="16" xfId="0" applyFont="1" applyFill="1" applyBorder="1" applyAlignment="1">
      <alignment vertical="center"/>
    </xf>
    <xf numFmtId="0" fontId="41" fillId="5" borderId="14" xfId="0" applyFont="1" applyFill="1" applyBorder="1" applyAlignment="1">
      <alignment horizontal="center" vertical="center" wrapText="1"/>
    </xf>
    <xf numFmtId="0" fontId="34" fillId="7" borderId="23" xfId="0" applyFont="1" applyFill="1" applyBorder="1" applyAlignment="1">
      <alignment horizontal="left" vertical="center"/>
    </xf>
    <xf numFmtId="0" fontId="51" fillId="0" borderId="0" xfId="0" applyFont="1" applyAlignment="1">
      <alignment vertical="center"/>
    </xf>
    <xf numFmtId="0" fontId="52" fillId="0" borderId="72" xfId="0" applyFont="1" applyBorder="1" applyAlignment="1">
      <alignment vertical="center"/>
    </xf>
    <xf numFmtId="0" fontId="0" fillId="0" borderId="73" xfId="0" applyBorder="1" applyAlignment="1">
      <alignment vertical="center"/>
    </xf>
    <xf numFmtId="0" fontId="0" fillId="0" borderId="74" xfId="0" applyBorder="1" applyAlignment="1">
      <alignment vertical="center"/>
    </xf>
    <xf numFmtId="0" fontId="5" fillId="0" borderId="0" xfId="0" applyFont="1" applyAlignment="1">
      <alignment vertical="center"/>
    </xf>
    <xf numFmtId="0" fontId="53" fillId="0" borderId="87" xfId="0" applyFont="1" applyBorder="1" applyAlignment="1">
      <alignment horizontal="center" vertical="center"/>
    </xf>
    <xf numFmtId="0" fontId="5" fillId="17" borderId="87" xfId="0" applyFont="1" applyFill="1" applyBorder="1" applyAlignment="1" applyProtection="1">
      <alignment horizontal="center" vertical="center"/>
      <protection locked="0"/>
    </xf>
    <xf numFmtId="0" fontId="30" fillId="0" borderId="70" xfId="0" applyFont="1" applyBorder="1" applyAlignment="1">
      <alignment horizontal="center" vertical="center"/>
    </xf>
    <xf numFmtId="0" fontId="53" fillId="0" borderId="70" xfId="0" applyFont="1" applyBorder="1" applyAlignment="1">
      <alignment horizontal="center" vertical="center"/>
    </xf>
    <xf numFmtId="0" fontId="53" fillId="0" borderId="88" xfId="0" applyFont="1" applyBorder="1" applyAlignment="1">
      <alignment horizontal="center" vertical="center"/>
    </xf>
    <xf numFmtId="0" fontId="30" fillId="19" borderId="14" xfId="0" applyFont="1" applyFill="1" applyBorder="1" applyAlignment="1">
      <alignment horizontal="center"/>
    </xf>
    <xf numFmtId="0" fontId="30" fillId="5" borderId="0" xfId="0" applyFont="1" applyFill="1" applyBorder="1" applyAlignment="1">
      <alignment horizontal="center"/>
    </xf>
    <xf numFmtId="0" fontId="53" fillId="12" borderId="70" xfId="0" applyFont="1" applyFill="1" applyBorder="1" applyAlignment="1">
      <alignment horizontal="center" vertical="center"/>
    </xf>
    <xf numFmtId="0" fontId="53" fillId="12" borderId="88" xfId="0" applyFont="1" applyFill="1" applyBorder="1" applyAlignment="1">
      <alignment horizontal="center" vertical="center"/>
    </xf>
    <xf numFmtId="0" fontId="53" fillId="10" borderId="72" xfId="0" applyFont="1" applyFill="1" applyBorder="1" applyAlignment="1">
      <alignment horizontal="center" vertical="center"/>
    </xf>
    <xf numFmtId="0" fontId="53" fillId="10" borderId="98" xfId="0" applyFont="1" applyFill="1" applyBorder="1" applyAlignment="1">
      <alignment horizontal="center" vertical="center"/>
    </xf>
    <xf numFmtId="0" fontId="0" fillId="0" borderId="99" xfId="0" applyBorder="1" applyAlignment="1"/>
    <xf numFmtId="0" fontId="0" fillId="0" borderId="60" xfId="0" applyBorder="1" applyAlignment="1"/>
    <xf numFmtId="0" fontId="0" fillId="5" borderId="0" xfId="0" applyFill="1" applyBorder="1" applyAlignment="1"/>
    <xf numFmtId="0" fontId="30" fillId="0" borderId="87" xfId="0" applyFont="1" applyBorder="1" applyAlignment="1">
      <alignment horizontal="center" vertical="center"/>
    </xf>
    <xf numFmtId="0" fontId="30" fillId="17" borderId="87" xfId="0" applyFont="1" applyFill="1" applyBorder="1" applyAlignment="1" applyProtection="1">
      <alignment vertical="center"/>
      <protection locked="0"/>
    </xf>
    <xf numFmtId="0" fontId="0" fillId="0" borderId="0" xfId="0" applyBorder="1" applyAlignment="1">
      <alignment horizontal="center" vertical="center"/>
    </xf>
    <xf numFmtId="0" fontId="59" fillId="0" borderId="0" xfId="0" applyFont="1" applyBorder="1" applyAlignment="1">
      <alignment vertical="center"/>
    </xf>
    <xf numFmtId="0" fontId="30" fillId="0" borderId="87" xfId="0" applyFont="1" applyBorder="1" applyAlignment="1">
      <alignment vertical="center"/>
    </xf>
    <xf numFmtId="0" fontId="30" fillId="19" borderId="87" xfId="0" applyFont="1" applyFill="1" applyBorder="1" applyAlignment="1">
      <alignment horizontal="center"/>
    </xf>
    <xf numFmtId="0" fontId="30" fillId="0" borderId="0" xfId="0" applyFont="1" applyBorder="1" applyAlignment="1">
      <alignment horizontal="center" vertical="center"/>
    </xf>
    <xf numFmtId="0" fontId="53" fillId="0" borderId="0" xfId="0" applyFont="1" applyBorder="1" applyAlignment="1">
      <alignment horizontal="center"/>
    </xf>
    <xf numFmtId="0" fontId="30" fillId="0" borderId="0" xfId="0" applyFont="1" applyBorder="1"/>
    <xf numFmtId="0" fontId="30" fillId="0" borderId="0" xfId="0" applyFont="1" applyBorder="1" applyAlignment="1">
      <alignment horizontal="center"/>
    </xf>
    <xf numFmtId="0" fontId="30" fillId="0" borderId="87" xfId="0" applyFont="1" applyBorder="1" applyAlignment="1">
      <alignment horizontal="center"/>
    </xf>
    <xf numFmtId="0" fontId="30" fillId="0" borderId="72" xfId="0" applyFont="1" applyBorder="1" applyAlignment="1">
      <alignment horizontal="center"/>
    </xf>
    <xf numFmtId="0" fontId="60" fillId="0" borderId="87" xfId="0" applyFont="1" applyBorder="1" applyAlignment="1">
      <alignment horizontal="center"/>
    </xf>
    <xf numFmtId="0" fontId="53" fillId="0" borderId="33" xfId="0" applyFont="1" applyBorder="1" applyAlignment="1">
      <alignment horizontal="left"/>
    </xf>
    <xf numFmtId="0" fontId="53" fillId="0" borderId="60" xfId="0" applyFont="1" applyBorder="1" applyAlignment="1">
      <alignment horizontal="left"/>
    </xf>
    <xf numFmtId="0" fontId="53" fillId="0" borderId="61" xfId="0" applyFont="1" applyBorder="1" applyAlignment="1">
      <alignment horizontal="left"/>
    </xf>
    <xf numFmtId="0" fontId="30" fillId="17" borderId="72" xfId="0" applyFont="1" applyFill="1" applyBorder="1" applyAlignment="1" applyProtection="1">
      <alignment horizontal="right" vertical="center"/>
      <protection locked="0"/>
    </xf>
    <xf numFmtId="0" fontId="0" fillId="17" borderId="103" xfId="0" applyFill="1" applyBorder="1" applyAlignment="1" applyProtection="1">
      <alignment horizontal="center" vertical="center"/>
      <protection locked="0"/>
    </xf>
    <xf numFmtId="0" fontId="0" fillId="17" borderId="104" xfId="0" applyFill="1" applyBorder="1" applyAlignment="1" applyProtection="1">
      <alignment horizontal="center" vertical="center"/>
      <protection locked="0"/>
    </xf>
    <xf numFmtId="0" fontId="61" fillId="20" borderId="105" xfId="0" applyFont="1" applyFill="1" applyBorder="1" applyAlignment="1">
      <alignment horizontal="center" vertical="center"/>
    </xf>
    <xf numFmtId="0" fontId="55" fillId="0" borderId="0" xfId="0" applyFont="1" applyBorder="1" applyAlignment="1">
      <alignment horizontal="left"/>
    </xf>
    <xf numFmtId="0" fontId="55" fillId="0" borderId="64" xfId="0" applyFont="1" applyBorder="1" applyAlignment="1">
      <alignment horizontal="left"/>
    </xf>
    <xf numFmtId="0" fontId="0" fillId="17" borderId="108" xfId="0" applyFill="1" applyBorder="1" applyAlignment="1" applyProtection="1">
      <alignment horizontal="center" vertical="center"/>
      <protection locked="0"/>
    </xf>
    <xf numFmtId="0" fontId="0" fillId="17" borderId="106" xfId="0" applyFill="1" applyBorder="1" applyAlignment="1" applyProtection="1">
      <alignment horizontal="center" vertical="center"/>
      <protection locked="0"/>
    </xf>
    <xf numFmtId="0" fontId="53" fillId="0" borderId="0" xfId="0" applyFont="1" applyBorder="1" applyAlignment="1">
      <alignment horizontal="left"/>
    </xf>
    <xf numFmtId="0" fontId="53" fillId="0" borderId="64" xfId="0" applyFont="1" applyBorder="1" applyAlignment="1">
      <alignment horizontal="left"/>
    </xf>
    <xf numFmtId="0" fontId="61" fillId="20" borderId="105" xfId="0" applyNumberFormat="1" applyFont="1" applyFill="1" applyBorder="1" applyAlignment="1">
      <alignment horizontal="center" vertical="center"/>
    </xf>
    <xf numFmtId="0" fontId="62" fillId="0" borderId="0" xfId="0" applyFont="1" applyBorder="1" applyAlignment="1">
      <alignment vertical="center"/>
    </xf>
    <xf numFmtId="0" fontId="30" fillId="13" borderId="87" xfId="0" applyFont="1" applyFill="1" applyBorder="1" applyAlignment="1">
      <alignment horizontal="center"/>
    </xf>
    <xf numFmtId="0" fontId="30" fillId="13" borderId="72" xfId="0" applyFont="1" applyFill="1" applyBorder="1" applyAlignment="1" applyProtection="1">
      <alignment horizontal="right" vertical="center"/>
      <protection locked="0"/>
    </xf>
    <xf numFmtId="0" fontId="0" fillId="13" borderId="112" xfId="0" applyFill="1" applyBorder="1" applyAlignment="1" applyProtection="1">
      <alignment horizontal="center" vertical="center"/>
      <protection locked="0"/>
    </xf>
    <xf numFmtId="0" fontId="0" fillId="13" borderId="109" xfId="0" applyFill="1" applyBorder="1" applyAlignment="1" applyProtection="1">
      <alignment horizontal="center" vertical="center"/>
      <protection locked="0"/>
    </xf>
    <xf numFmtId="0" fontId="61" fillId="13" borderId="105" xfId="0" applyFont="1" applyFill="1" applyBorder="1" applyAlignment="1">
      <alignment horizontal="center" vertical="center"/>
    </xf>
    <xf numFmtId="0" fontId="55" fillId="0" borderId="67" xfId="0" applyFont="1" applyBorder="1" applyAlignment="1">
      <alignment horizontal="left"/>
    </xf>
    <xf numFmtId="0" fontId="55" fillId="0" borderId="71" xfId="0" applyFont="1" applyBorder="1" applyAlignment="1">
      <alignment horizontal="left"/>
    </xf>
    <xf numFmtId="0" fontId="30" fillId="0" borderId="87" xfId="0" applyFont="1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61" fillId="0" borderId="87" xfId="0" applyFont="1" applyBorder="1" applyAlignment="1">
      <alignment horizontal="center" vertical="center"/>
    </xf>
    <xf numFmtId="0" fontId="30" fillId="19" borderId="95" xfId="0" applyFont="1" applyFill="1" applyBorder="1" applyAlignment="1">
      <alignment horizontal="center" vertical="center"/>
    </xf>
    <xf numFmtId="1" fontId="30" fillId="19" borderId="87" xfId="0" applyNumberFormat="1" applyFont="1" applyFill="1" applyBorder="1" applyAlignment="1">
      <alignment horizontal="center" vertical="center"/>
    </xf>
    <xf numFmtId="168" fontId="55" fillId="0" borderId="84" xfId="0" applyNumberFormat="1" applyFont="1" applyBorder="1" applyAlignment="1">
      <alignment horizontal="right" vertical="center"/>
    </xf>
    <xf numFmtId="0" fontId="55" fillId="0" borderId="85" xfId="0" applyFont="1" applyBorder="1" applyAlignment="1">
      <alignment horizontal="right" vertical="center"/>
    </xf>
    <xf numFmtId="0" fontId="55" fillId="0" borderId="78" xfId="0" applyFont="1" applyBorder="1" applyAlignment="1">
      <alignment horizontal="right" vertical="center"/>
    </xf>
    <xf numFmtId="0" fontId="63" fillId="0" borderId="14" xfId="0" applyFont="1" applyFill="1" applyBorder="1" applyAlignment="1">
      <alignment vertical="center"/>
    </xf>
    <xf numFmtId="168" fontId="55" fillId="0" borderId="83" xfId="0" applyNumberFormat="1" applyFont="1" applyBorder="1" applyAlignment="1">
      <alignment horizontal="right" vertical="center"/>
    </xf>
    <xf numFmtId="0" fontId="55" fillId="0" borderId="0" xfId="0" applyFont="1" applyBorder="1" applyAlignment="1">
      <alignment horizontal="right" vertical="center"/>
    </xf>
    <xf numFmtId="0" fontId="55" fillId="0" borderId="79" xfId="0" applyFont="1" applyBorder="1" applyAlignment="1">
      <alignment horizontal="right" vertical="center"/>
    </xf>
    <xf numFmtId="0" fontId="64" fillId="0" borderId="87" xfId="0" applyFont="1" applyBorder="1" applyAlignment="1">
      <alignment horizontal="center" vertical="center"/>
    </xf>
    <xf numFmtId="169" fontId="66" fillId="0" borderId="87" xfId="0" applyNumberFormat="1" applyFont="1" applyBorder="1" applyAlignment="1">
      <alignment vertical="center"/>
    </xf>
    <xf numFmtId="168" fontId="55" fillId="0" borderId="83" xfId="0" applyNumberFormat="1" applyFont="1" applyBorder="1" applyAlignment="1">
      <alignment horizontal="right"/>
    </xf>
    <xf numFmtId="0" fontId="55" fillId="0" borderId="0" xfId="0" applyFont="1" applyBorder="1" applyAlignment="1">
      <alignment horizontal="right"/>
    </xf>
    <xf numFmtId="0" fontId="55" fillId="0" borderId="79" xfId="0" applyFont="1" applyBorder="1" applyAlignment="1">
      <alignment horizontal="right"/>
    </xf>
    <xf numFmtId="0" fontId="63" fillId="0" borderId="14" xfId="0" applyFont="1" applyFill="1" applyBorder="1"/>
    <xf numFmtId="164" fontId="66" fillId="0" borderId="89" xfId="0" applyNumberFormat="1" applyFont="1" applyBorder="1" applyAlignment="1">
      <alignment horizontal="center" vertical="center" wrapText="1"/>
    </xf>
    <xf numFmtId="0" fontId="53" fillId="0" borderId="89" xfId="0" applyFont="1" applyBorder="1" applyAlignment="1">
      <alignment horizontal="center" vertical="center"/>
    </xf>
    <xf numFmtId="168" fontId="55" fillId="0" borderId="59" xfId="0" applyNumberFormat="1" applyFont="1" applyBorder="1" applyAlignment="1">
      <alignment horizontal="right"/>
    </xf>
    <xf numFmtId="0" fontId="55" fillId="0" borderId="21" xfId="0" applyFont="1" applyBorder="1" applyAlignment="1">
      <alignment horizontal="right"/>
    </xf>
    <xf numFmtId="0" fontId="55" fillId="0" borderId="82" xfId="0" applyFont="1" applyBorder="1" applyAlignment="1">
      <alignment horizontal="right"/>
    </xf>
    <xf numFmtId="164" fontId="66" fillId="16" borderId="14" xfId="0" applyNumberFormat="1" applyFont="1" applyFill="1" applyBorder="1" applyAlignment="1">
      <alignment horizontal="center" vertical="center" wrapText="1"/>
    </xf>
    <xf numFmtId="1" fontId="66" fillId="16" borderId="14" xfId="0" applyNumberFormat="1" applyFont="1" applyFill="1" applyBorder="1" applyAlignment="1">
      <alignment horizontal="center"/>
    </xf>
    <xf numFmtId="1" fontId="30" fillId="16" borderId="14" xfId="0" applyNumberFormat="1" applyFont="1" applyFill="1" applyBorder="1" applyAlignment="1">
      <alignment horizontal="center" vertical="center"/>
    </xf>
    <xf numFmtId="168" fontId="55" fillId="0" borderId="14" xfId="0" applyNumberFormat="1" applyFont="1" applyBorder="1"/>
    <xf numFmtId="0" fontId="0" fillId="0" borderId="95" xfId="0" applyBorder="1" applyAlignment="1"/>
    <xf numFmtId="0" fontId="0" fillId="0" borderId="95" xfId="0" applyBorder="1"/>
    <xf numFmtId="0" fontId="66" fillId="0" borderId="14" xfId="0" applyFont="1" applyBorder="1"/>
    <xf numFmtId="0" fontId="55" fillId="0" borderId="14" xfId="0" applyFont="1" applyBorder="1"/>
    <xf numFmtId="0" fontId="53" fillId="0" borderId="33" xfId="0" applyFont="1" applyBorder="1" applyAlignment="1">
      <alignment horizontal="center"/>
    </xf>
    <xf numFmtId="0" fontId="53" fillId="0" borderId="89" xfId="0" applyFont="1" applyBorder="1" applyAlignment="1">
      <alignment horizontal="center"/>
    </xf>
    <xf numFmtId="1" fontId="66" fillId="0" borderId="63" xfId="0" applyNumberFormat="1" applyFont="1" applyBorder="1" applyAlignment="1">
      <alignment horizontal="center"/>
    </xf>
    <xf numFmtId="1" fontId="30" fillId="0" borderId="92" xfId="0" applyNumberFormat="1" applyFont="1" applyBorder="1" applyAlignment="1">
      <alignment horizontal="center"/>
    </xf>
    <xf numFmtId="0" fontId="0" fillId="0" borderId="70" xfId="0" applyBorder="1"/>
    <xf numFmtId="1" fontId="30" fillId="19" borderId="74" xfId="0" applyNumberFormat="1" applyFont="1" applyFill="1" applyBorder="1" applyAlignment="1">
      <alignment horizontal="center" vertical="center"/>
    </xf>
    <xf numFmtId="168" fontId="55" fillId="0" borderId="14" xfId="0" applyNumberFormat="1" applyFont="1" applyBorder="1" applyAlignment="1">
      <alignment vertical="center"/>
    </xf>
    <xf numFmtId="0" fontId="55" fillId="0" borderId="14" xfId="0" applyFont="1" applyBorder="1" applyAlignment="1">
      <alignment vertical="center"/>
    </xf>
    <xf numFmtId="49" fontId="30" fillId="0" borderId="72" xfId="0" applyNumberFormat="1" applyFont="1" applyBorder="1" applyAlignment="1">
      <alignment horizontal="center" vertical="center"/>
    </xf>
    <xf numFmtId="0" fontId="0" fillId="0" borderId="60" xfId="0" applyBorder="1" applyAlignment="1">
      <alignment vertical="center"/>
    </xf>
    <xf numFmtId="0" fontId="0" fillId="0" borderId="61" xfId="0" applyBorder="1" applyAlignment="1">
      <alignment vertical="center"/>
    </xf>
    <xf numFmtId="0" fontId="5" fillId="0" borderId="70" xfId="0" applyFont="1" applyBorder="1" applyAlignment="1">
      <alignment vertical="center"/>
    </xf>
    <xf numFmtId="0" fontId="0" fillId="0" borderId="67" xfId="0" applyBorder="1" applyAlignment="1">
      <alignment vertical="center"/>
    </xf>
    <xf numFmtId="0" fontId="0" fillId="0" borderId="71" xfId="0" applyBorder="1" applyAlignment="1">
      <alignment vertical="center"/>
    </xf>
    <xf numFmtId="0" fontId="0" fillId="0" borderId="64" xfId="0" applyBorder="1" applyAlignment="1">
      <alignment vertical="center"/>
    </xf>
    <xf numFmtId="0" fontId="0" fillId="0" borderId="63" xfId="0" applyBorder="1" applyAlignment="1">
      <alignment vertical="center"/>
    </xf>
    <xf numFmtId="49" fontId="30" fillId="0" borderId="87" xfId="0" applyNumberFormat="1" applyFont="1" applyBorder="1" applyAlignment="1">
      <alignment horizontal="center" vertical="center"/>
    </xf>
    <xf numFmtId="0" fontId="30" fillId="0" borderId="0" xfId="0" applyFont="1" applyFill="1" applyBorder="1" applyAlignment="1">
      <alignment vertical="center"/>
    </xf>
    <xf numFmtId="0" fontId="0" fillId="0" borderId="70" xfId="0" applyFill="1" applyBorder="1" applyAlignment="1">
      <alignment vertical="center"/>
    </xf>
    <xf numFmtId="0" fontId="0" fillId="0" borderId="60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63" xfId="0" applyFill="1" applyBorder="1" applyAlignment="1">
      <alignment vertical="center"/>
    </xf>
    <xf numFmtId="0" fontId="5" fillId="0" borderId="70" xfId="0" applyFont="1" applyFill="1" applyBorder="1" applyAlignment="1">
      <alignment vertical="center"/>
    </xf>
    <xf numFmtId="0" fontId="70" fillId="0" borderId="0" xfId="0" applyFont="1" applyFill="1" applyBorder="1" applyAlignment="1">
      <alignment vertical="top" wrapText="1"/>
    </xf>
    <xf numFmtId="0" fontId="72" fillId="0" borderId="27" xfId="0" applyFont="1" applyBorder="1" applyAlignment="1">
      <alignment horizontal="center" textRotation="180"/>
    </xf>
    <xf numFmtId="0" fontId="72" fillId="0" borderId="15" xfId="0" applyFont="1" applyBorder="1" applyAlignment="1">
      <alignment horizontal="center" textRotation="180"/>
    </xf>
    <xf numFmtId="0" fontId="72" fillId="0" borderId="40" xfId="0" applyFont="1" applyBorder="1" applyAlignment="1">
      <alignment horizontal="center" textRotation="180"/>
    </xf>
    <xf numFmtId="0" fontId="46" fillId="0" borderId="0" xfId="0" applyFont="1" applyBorder="1"/>
    <xf numFmtId="0" fontId="42" fillId="5" borderId="14" xfId="0" applyFont="1" applyFill="1" applyBorder="1" applyAlignment="1">
      <alignment horizontal="center" vertical="center" wrapText="1"/>
    </xf>
    <xf numFmtId="0" fontId="46" fillId="0" borderId="0" xfId="0" applyFont="1"/>
    <xf numFmtId="0" fontId="76" fillId="0" borderId="0" xfId="0" applyFont="1"/>
    <xf numFmtId="0" fontId="77" fillId="5" borderId="23" xfId="0" applyFont="1" applyFill="1" applyBorder="1" applyAlignment="1">
      <alignment vertical="center"/>
    </xf>
    <xf numFmtId="167" fontId="78" fillId="0" borderId="23" xfId="1" applyNumberFormat="1" applyFont="1" applyBorder="1" applyAlignment="1">
      <alignment horizontal="right" vertical="center"/>
    </xf>
    <xf numFmtId="0" fontId="80" fillId="5" borderId="14" xfId="0" applyFont="1" applyFill="1" applyBorder="1" applyAlignment="1">
      <alignment vertical="center"/>
    </xf>
    <xf numFmtId="172" fontId="81" fillId="6" borderId="14" xfId="0" applyNumberFormat="1" applyFont="1" applyFill="1" applyBorder="1" applyAlignment="1">
      <alignment vertical="center"/>
    </xf>
    <xf numFmtId="0" fontId="77" fillId="5" borderId="14" xfId="0" applyFont="1" applyFill="1" applyBorder="1" applyAlignment="1">
      <alignment vertical="center"/>
    </xf>
    <xf numFmtId="167" fontId="78" fillId="0" borderId="14" xfId="1" applyNumberFormat="1" applyFont="1" applyBorder="1" applyAlignment="1">
      <alignment vertical="center"/>
    </xf>
    <xf numFmtId="0" fontId="82" fillId="5" borderId="14" xfId="0" applyFont="1" applyFill="1" applyBorder="1" applyAlignment="1">
      <alignment vertical="center"/>
    </xf>
    <xf numFmtId="0" fontId="80" fillId="5" borderId="15" xfId="0" applyFont="1" applyFill="1" applyBorder="1" applyAlignment="1">
      <alignment vertical="center"/>
    </xf>
    <xf numFmtId="0" fontId="81" fillId="6" borderId="15" xfId="0" applyFont="1" applyFill="1" applyBorder="1" applyAlignment="1">
      <alignment vertical="center"/>
    </xf>
    <xf numFmtId="0" fontId="79" fillId="5" borderId="77" xfId="0" applyFont="1" applyFill="1" applyBorder="1" applyAlignment="1">
      <alignment horizontal="center" vertical="center"/>
    </xf>
    <xf numFmtId="0" fontId="80" fillId="5" borderId="77" xfId="0" applyFont="1" applyFill="1" applyBorder="1" applyAlignment="1">
      <alignment vertical="center"/>
    </xf>
    <xf numFmtId="0" fontId="81" fillId="5" borderId="77" xfId="0" applyFont="1" applyFill="1" applyBorder="1" applyAlignment="1">
      <alignment vertical="center"/>
    </xf>
    <xf numFmtId="0" fontId="76" fillId="5" borderId="0" xfId="0" applyFont="1" applyFill="1" applyBorder="1"/>
    <xf numFmtId="0" fontId="77" fillId="5" borderId="26" xfId="0" applyFont="1" applyFill="1" applyBorder="1" applyAlignment="1">
      <alignment vertical="center"/>
    </xf>
    <xf numFmtId="167" fontId="78" fillId="0" borderId="26" xfId="1" applyNumberFormat="1" applyFont="1" applyBorder="1" applyAlignment="1">
      <alignment vertical="center"/>
    </xf>
    <xf numFmtId="172" fontId="80" fillId="5" borderId="14" xfId="0" applyNumberFormat="1" applyFont="1" applyFill="1" applyBorder="1" applyAlignment="1">
      <alignment vertical="center"/>
    </xf>
    <xf numFmtId="172" fontId="83" fillId="5" borderId="14" xfId="0" applyNumberFormat="1" applyFont="1" applyFill="1" applyBorder="1" applyAlignment="1">
      <alignment vertical="center"/>
    </xf>
    <xf numFmtId="0" fontId="36" fillId="5" borderId="14" xfId="0" applyFont="1" applyFill="1" applyBorder="1" applyAlignment="1">
      <alignment vertical="center"/>
    </xf>
    <xf numFmtId="172" fontId="80" fillId="5" borderId="15" xfId="0" applyNumberFormat="1" applyFont="1" applyFill="1" applyBorder="1" applyAlignment="1">
      <alignment vertical="center"/>
    </xf>
    <xf numFmtId="172" fontId="81" fillId="0" borderId="15" xfId="0" applyNumberFormat="1" applyFont="1" applyBorder="1" applyAlignment="1">
      <alignment vertical="center"/>
    </xf>
    <xf numFmtId="0" fontId="82" fillId="5" borderId="23" xfId="0" applyFont="1" applyFill="1" applyBorder="1" applyAlignment="1">
      <alignment vertical="center"/>
    </xf>
    <xf numFmtId="0" fontId="82" fillId="5" borderId="14" xfId="0" quotePrefix="1" applyFont="1" applyFill="1" applyBorder="1" applyAlignment="1">
      <alignment vertical="center"/>
    </xf>
    <xf numFmtId="167" fontId="39" fillId="0" borderId="14" xfId="1" applyNumberFormat="1" applyFont="1" applyBorder="1"/>
    <xf numFmtId="0" fontId="76" fillId="0" borderId="0" xfId="0" applyFont="1" applyBorder="1"/>
    <xf numFmtId="0" fontId="39" fillId="5" borderId="115" xfId="0" applyFont="1" applyFill="1" applyBorder="1" applyAlignment="1">
      <alignment horizontal="center" vertical="center"/>
    </xf>
    <xf numFmtId="0" fontId="82" fillId="5" borderId="115" xfId="0" applyFont="1" applyFill="1" applyBorder="1" applyAlignment="1">
      <alignment vertical="center"/>
    </xf>
    <xf numFmtId="167" fontId="39" fillId="5" borderId="116" xfId="1" applyNumberFormat="1" applyFont="1" applyFill="1" applyBorder="1"/>
    <xf numFmtId="0" fontId="76" fillId="5" borderId="0" xfId="0" applyFont="1" applyFill="1"/>
    <xf numFmtId="0" fontId="82" fillId="22" borderId="15" xfId="0" applyFont="1" applyFill="1" applyBorder="1" applyAlignment="1">
      <alignment vertical="center"/>
    </xf>
    <xf numFmtId="167" fontId="39" fillId="22" borderId="15" xfId="1" applyNumberFormat="1" applyFont="1" applyFill="1" applyBorder="1"/>
    <xf numFmtId="0" fontId="36" fillId="0" borderId="23" xfId="0" applyFont="1" applyBorder="1"/>
    <xf numFmtId="0" fontId="76" fillId="0" borderId="21" xfId="0" applyFont="1" applyFill="1" applyBorder="1" applyAlignment="1">
      <alignment vertical="center"/>
    </xf>
    <xf numFmtId="0" fontId="40" fillId="0" borderId="21" xfId="0" applyFont="1" applyFill="1" applyBorder="1" applyAlignment="1">
      <alignment vertical="center"/>
    </xf>
    <xf numFmtId="0" fontId="24" fillId="0" borderId="16" xfId="0" applyFont="1" applyBorder="1" applyAlignment="1">
      <alignment horizontal="left" vertical="center"/>
    </xf>
    <xf numFmtId="0" fontId="24" fillId="0" borderId="28" xfId="0" applyFont="1" applyBorder="1" applyAlignment="1">
      <alignment horizontal="left" vertical="center"/>
    </xf>
    <xf numFmtId="0" fontId="36" fillId="22" borderId="24" xfId="0" applyFont="1" applyFill="1" applyBorder="1"/>
    <xf numFmtId="0" fontId="41" fillId="0" borderId="26" xfId="0" applyFont="1" applyFill="1" applyBorder="1" applyAlignment="1">
      <alignment horizontal="center" vertical="center" wrapText="1"/>
    </xf>
    <xf numFmtId="0" fontId="36" fillId="5" borderId="26" xfId="0" applyFont="1" applyFill="1" applyBorder="1"/>
    <xf numFmtId="0" fontId="41" fillId="0" borderId="16" xfId="0" applyFont="1" applyBorder="1" applyAlignment="1">
      <alignment vertical="center"/>
    </xf>
    <xf numFmtId="0" fontId="36" fillId="0" borderId="14" xfId="0" applyFont="1" applyBorder="1"/>
    <xf numFmtId="0" fontId="41" fillId="0" borderId="28" xfId="0" applyFont="1" applyBorder="1" applyAlignment="1">
      <alignment vertical="center"/>
    </xf>
    <xf numFmtId="0" fontId="41" fillId="0" borderId="16" xfId="0" applyFont="1" applyBorder="1" applyAlignment="1">
      <alignment horizontal="left" vertical="center"/>
    </xf>
    <xf numFmtId="0" fontId="36" fillId="0" borderId="15" xfId="0" applyFont="1" applyBorder="1"/>
    <xf numFmtId="0" fontId="34" fillId="0" borderId="16" xfId="0" applyFont="1" applyBorder="1" applyAlignment="1">
      <alignment vertical="center"/>
    </xf>
    <xf numFmtId="0" fontId="34" fillId="0" borderId="28" xfId="0" applyFont="1" applyBorder="1" applyAlignment="1">
      <alignment vertical="center"/>
    </xf>
    <xf numFmtId="0" fontId="36" fillId="22" borderId="25" xfId="0" applyFont="1" applyFill="1" applyBorder="1"/>
    <xf numFmtId="0" fontId="36" fillId="13" borderId="24" xfId="0" applyFont="1" applyFill="1" applyBorder="1"/>
    <xf numFmtId="0" fontId="41" fillId="0" borderId="23" xfId="0" applyFont="1" applyFill="1" applyBorder="1" applyAlignment="1">
      <alignment horizontal="center" vertical="center" wrapText="1"/>
    </xf>
    <xf numFmtId="0" fontId="34" fillId="0" borderId="15" xfId="0" applyFont="1" applyFill="1" applyBorder="1" applyAlignment="1">
      <alignment horizontal="left" vertical="center"/>
    </xf>
    <xf numFmtId="0" fontId="36" fillId="23" borderId="14" xfId="0" applyFont="1" applyFill="1" applyBorder="1"/>
    <xf numFmtId="0" fontId="24" fillId="7" borderId="59" xfId="0" applyFont="1" applyFill="1" applyBorder="1" applyAlignment="1">
      <alignment horizontal="left" vertical="center"/>
    </xf>
    <xf numFmtId="0" fontId="24" fillId="7" borderId="16" xfId="0" applyFont="1" applyFill="1" applyBorder="1" applyAlignment="1">
      <alignment horizontal="left" vertical="center"/>
    </xf>
    <xf numFmtId="0" fontId="41" fillId="7" borderId="75" xfId="0" applyFont="1" applyFill="1" applyBorder="1" applyAlignment="1">
      <alignment vertical="center"/>
    </xf>
    <xf numFmtId="0" fontId="41" fillId="7" borderId="16" xfId="0" applyFont="1" applyFill="1" applyBorder="1" applyAlignment="1">
      <alignment vertical="center"/>
    </xf>
    <xf numFmtId="0" fontId="24" fillId="7" borderId="75" xfId="0" applyFont="1" applyFill="1" applyBorder="1" applyAlignment="1">
      <alignment vertical="center"/>
    </xf>
    <xf numFmtId="0" fontId="41" fillId="0" borderId="16" xfId="0" applyFont="1" applyFill="1" applyBorder="1" applyAlignment="1">
      <alignment horizontal="left" vertical="center"/>
    </xf>
    <xf numFmtId="0" fontId="41" fillId="0" borderId="28" xfId="0" applyFont="1" applyBorder="1" applyAlignment="1">
      <alignment horizontal="left" vertical="center"/>
    </xf>
    <xf numFmtId="0" fontId="41" fillId="7" borderId="75" xfId="0" applyFont="1" applyFill="1" applyBorder="1" applyAlignment="1">
      <alignment horizontal="left" vertical="center"/>
    </xf>
    <xf numFmtId="0" fontId="36" fillId="7" borderId="25" xfId="0" applyFont="1" applyFill="1" applyBorder="1"/>
    <xf numFmtId="0" fontId="41" fillId="7" borderId="16" xfId="0" applyFont="1" applyFill="1" applyBorder="1" applyAlignment="1">
      <alignment horizontal="left" vertical="center"/>
    </xf>
    <xf numFmtId="0" fontId="24" fillId="5" borderId="26" xfId="0" applyFont="1" applyFill="1" applyBorder="1"/>
    <xf numFmtId="0" fontId="24" fillId="5" borderId="14" xfId="0" applyFont="1" applyFill="1" applyBorder="1"/>
    <xf numFmtId="0" fontId="41" fillId="0" borderId="14" xfId="0" applyFont="1" applyBorder="1" applyAlignment="1">
      <alignment vertical="center"/>
    </xf>
    <xf numFmtId="0" fontId="41" fillId="0" borderId="14" xfId="0" applyFont="1" applyFill="1" applyBorder="1" applyAlignment="1">
      <alignment horizontal="center" vertical="center"/>
    </xf>
    <xf numFmtId="0" fontId="41" fillId="0" borderId="14" xfId="0" applyFont="1" applyBorder="1" applyAlignment="1">
      <alignment horizontal="left" vertical="center"/>
    </xf>
    <xf numFmtId="0" fontId="44" fillId="9" borderId="23" xfId="0" applyFont="1" applyFill="1" applyBorder="1" applyAlignment="1">
      <alignment vertical="center"/>
    </xf>
    <xf numFmtId="0" fontId="24" fillId="0" borderId="14" xfId="0" applyFont="1" applyBorder="1" applyAlignment="1">
      <alignment vertical="center"/>
    </xf>
    <xf numFmtId="0" fontId="47" fillId="0" borderId="20" xfId="0" applyFont="1" applyFill="1" applyBorder="1" applyAlignment="1">
      <alignment horizontal="center" vertical="center" wrapText="1"/>
    </xf>
    <xf numFmtId="0" fontId="24" fillId="0" borderId="84" xfId="0" applyFont="1" applyBorder="1" applyAlignment="1">
      <alignment vertical="center"/>
    </xf>
    <xf numFmtId="0" fontId="24" fillId="5" borderId="25" xfId="0" applyFont="1" applyFill="1" applyBorder="1"/>
    <xf numFmtId="0" fontId="24" fillId="5" borderId="20" xfId="0" applyFont="1" applyFill="1" applyBorder="1"/>
    <xf numFmtId="0" fontId="48" fillId="5" borderId="15" xfId="0" applyFont="1" applyFill="1" applyBorder="1" applyAlignment="1">
      <alignment textRotation="180"/>
    </xf>
    <xf numFmtId="0" fontId="34" fillId="5" borderId="14" xfId="0" applyFont="1" applyFill="1" applyBorder="1" applyAlignment="1">
      <alignment vertical="center"/>
    </xf>
    <xf numFmtId="0" fontId="34" fillId="0" borderId="14" xfId="0" applyFont="1" applyBorder="1" applyAlignment="1">
      <alignment vertical="center"/>
    </xf>
    <xf numFmtId="167" fontId="76" fillId="9" borderId="27" xfId="1" applyNumberFormat="1" applyFont="1" applyFill="1" applyBorder="1" applyAlignment="1">
      <alignment vertical="center"/>
    </xf>
    <xf numFmtId="0" fontId="76" fillId="9" borderId="23" xfId="0" applyFont="1" applyFill="1" applyBorder="1"/>
    <xf numFmtId="0" fontId="76" fillId="9" borderId="14" xfId="0" applyFont="1" applyFill="1" applyBorder="1"/>
    <xf numFmtId="0" fontId="34" fillId="9" borderId="23" xfId="0" applyFont="1" applyFill="1" applyBorder="1" applyAlignment="1">
      <alignment vertical="center"/>
    </xf>
    <xf numFmtId="0" fontId="74" fillId="9" borderId="23" xfId="0" applyFont="1" applyFill="1" applyBorder="1" applyAlignment="1">
      <alignment vertical="center"/>
    </xf>
    <xf numFmtId="0" fontId="76" fillId="9" borderId="25" xfId="0" applyFont="1" applyFill="1" applyBorder="1"/>
    <xf numFmtId="0" fontId="36" fillId="9" borderId="24" xfId="0" applyFont="1" applyFill="1" applyBorder="1" applyAlignment="1">
      <alignment vertical="center"/>
    </xf>
    <xf numFmtId="0" fontId="36" fillId="9" borderId="27" xfId="0" applyFont="1" applyFill="1" applyBorder="1" applyAlignment="1">
      <alignment vertical="center"/>
    </xf>
    <xf numFmtId="0" fontId="74" fillId="9" borderId="27" xfId="0" applyFont="1" applyFill="1" applyBorder="1" applyAlignment="1">
      <alignment vertical="center"/>
    </xf>
    <xf numFmtId="0" fontId="74" fillId="9" borderId="26" xfId="0" applyFont="1" applyFill="1" applyBorder="1"/>
    <xf numFmtId="0" fontId="74" fillId="9" borderId="14" xfId="0" applyFont="1" applyFill="1" applyBorder="1"/>
    <xf numFmtId="0" fontId="34" fillId="9" borderId="26" xfId="0" applyFont="1" applyFill="1" applyBorder="1"/>
    <xf numFmtId="0" fontId="34" fillId="9" borderId="14" xfId="0" applyFont="1" applyFill="1" applyBorder="1"/>
    <xf numFmtId="0" fontId="34" fillId="9" borderId="20" xfId="0" applyFont="1" applyFill="1" applyBorder="1"/>
    <xf numFmtId="0" fontId="75" fillId="9" borderId="27" xfId="0" applyFont="1" applyFill="1" applyBorder="1" applyAlignment="1">
      <alignment vertical="center"/>
    </xf>
    <xf numFmtId="0" fontId="41" fillId="24" borderId="59" xfId="0" applyFont="1" applyFill="1" applyBorder="1" applyAlignment="1">
      <alignment horizontal="center" vertical="center"/>
    </xf>
    <xf numFmtId="0" fontId="41" fillId="24" borderId="59" xfId="0" applyFont="1" applyFill="1" applyBorder="1" applyAlignment="1">
      <alignment horizontal="left" vertical="center"/>
    </xf>
    <xf numFmtId="0" fontId="36" fillId="24" borderId="23" xfId="0" applyFont="1" applyFill="1" applyBorder="1"/>
    <xf numFmtId="0" fontId="41" fillId="24" borderId="16" xfId="0" applyFont="1" applyFill="1" applyBorder="1" applyAlignment="1">
      <alignment horizontal="center" vertical="center"/>
    </xf>
    <xf numFmtId="0" fontId="41" fillId="24" borderId="16" xfId="0" applyFont="1" applyFill="1" applyBorder="1" applyAlignment="1">
      <alignment horizontal="left" vertical="center"/>
    </xf>
    <xf numFmtId="0" fontId="36" fillId="24" borderId="14" xfId="0" applyFont="1" applyFill="1" applyBorder="1"/>
    <xf numFmtId="0" fontId="41" fillId="24" borderId="20" xfId="0" applyFont="1" applyFill="1" applyBorder="1" applyAlignment="1">
      <alignment horizontal="center" vertical="center" wrapText="1"/>
    </xf>
    <xf numFmtId="0" fontId="41" fillId="24" borderId="117" xfId="0" applyFont="1" applyFill="1" applyBorder="1" applyAlignment="1">
      <alignment vertical="center"/>
    </xf>
    <xf numFmtId="0" fontId="36" fillId="24" borderId="25" xfId="0" applyFont="1" applyFill="1" applyBorder="1"/>
    <xf numFmtId="0" fontId="41" fillId="24" borderId="14" xfId="0" applyFont="1" applyFill="1" applyBorder="1" applyAlignment="1">
      <alignment horizontal="center" vertical="center" wrapText="1"/>
    </xf>
    <xf numFmtId="0" fontId="41" fillId="24" borderId="14" xfId="0" applyFont="1" applyFill="1" applyBorder="1" applyAlignment="1">
      <alignment vertical="center"/>
    </xf>
    <xf numFmtId="0" fontId="41" fillId="24" borderId="14" xfId="0" applyFont="1" applyFill="1" applyBorder="1"/>
    <xf numFmtId="0" fontId="36" fillId="24" borderId="26" xfId="0" applyFont="1" applyFill="1" applyBorder="1"/>
    <xf numFmtId="0" fontId="41" fillId="24" borderId="23" xfId="0" applyFont="1" applyFill="1" applyBorder="1" applyAlignment="1">
      <alignment horizontal="center" vertical="center" wrapText="1"/>
    </xf>
    <xf numFmtId="0" fontId="24" fillId="24" borderId="75" xfId="0" applyFont="1" applyFill="1" applyBorder="1" applyAlignment="1">
      <alignment vertical="center"/>
    </xf>
    <xf numFmtId="0" fontId="42" fillId="24" borderId="14" xfId="0" applyFont="1" applyFill="1" applyBorder="1" applyAlignment="1">
      <alignment horizontal="center" vertical="center" wrapText="1"/>
    </xf>
    <xf numFmtId="0" fontId="41" fillId="24" borderId="75" xfId="0" applyFont="1" applyFill="1" applyBorder="1" applyAlignment="1">
      <alignment horizontal="left" vertical="center"/>
    </xf>
    <xf numFmtId="0" fontId="47" fillId="24" borderId="14" xfId="0" applyFont="1" applyFill="1" applyBorder="1" applyAlignment="1">
      <alignment horizontal="center" vertical="center" wrapText="1"/>
    </xf>
    <xf numFmtId="0" fontId="24" fillId="24" borderId="26" xfId="0" applyFont="1" applyFill="1" applyBorder="1"/>
    <xf numFmtId="0" fontId="24" fillId="24" borderId="16" xfId="0" applyFont="1" applyFill="1" applyBorder="1" applyAlignment="1">
      <alignment vertical="center"/>
    </xf>
    <xf numFmtId="0" fontId="24" fillId="24" borderId="14" xfId="0" applyFont="1" applyFill="1" applyBorder="1"/>
    <xf numFmtId="0" fontId="34" fillId="24" borderId="75" xfId="0" applyFont="1" applyFill="1" applyBorder="1" applyAlignment="1">
      <alignment vertical="center"/>
    </xf>
    <xf numFmtId="0" fontId="34" fillId="24" borderId="16" xfId="0" applyFont="1" applyFill="1" applyBorder="1" applyAlignment="1">
      <alignment vertical="center"/>
    </xf>
    <xf numFmtId="0" fontId="34" fillId="24" borderId="23" xfId="0" applyFont="1" applyFill="1" applyBorder="1" applyAlignment="1">
      <alignment horizontal="left" vertical="center"/>
    </xf>
    <xf numFmtId="1" fontId="26" fillId="24" borderId="59" xfId="0" applyNumberFormat="1" applyFont="1" applyFill="1" applyBorder="1" applyAlignment="1">
      <alignment horizontal="right" shrinkToFit="1"/>
    </xf>
    <xf numFmtId="1" fontId="26" fillId="24" borderId="28" xfId="0" applyNumberFormat="1" applyFont="1" applyFill="1" applyBorder="1" applyAlignment="1">
      <alignment horizontal="right" shrinkToFit="1"/>
    </xf>
    <xf numFmtId="1" fontId="4" fillId="0" borderId="14" xfId="0" applyNumberFormat="1" applyFont="1" applyFill="1" applyBorder="1" applyAlignment="1">
      <alignment horizontal="right" vertical="center" shrinkToFit="1"/>
    </xf>
    <xf numFmtId="1" fontId="4" fillId="0" borderId="14" xfId="0" applyNumberFormat="1" applyFont="1" applyFill="1" applyBorder="1" applyAlignment="1">
      <alignment vertical="center" shrinkToFit="1"/>
    </xf>
    <xf numFmtId="0" fontId="84" fillId="0" borderId="0" xfId="0" applyFont="1" applyFill="1" applyBorder="1" applyAlignment="1">
      <alignment horizontal="left" vertical="center"/>
    </xf>
    <xf numFmtId="1" fontId="27" fillId="12" borderId="14" xfId="0" applyNumberFormat="1" applyFont="1" applyFill="1" applyBorder="1" applyAlignment="1">
      <alignment horizontal="right" vertical="center" shrinkToFit="1"/>
    </xf>
    <xf numFmtId="1" fontId="27" fillId="12" borderId="14" xfId="0" applyNumberFormat="1" applyFont="1" applyFill="1" applyBorder="1" applyAlignment="1">
      <alignment vertical="center" shrinkToFit="1"/>
    </xf>
    <xf numFmtId="3" fontId="28" fillId="12" borderId="16" xfId="0" applyNumberFormat="1" applyFont="1" applyFill="1" applyBorder="1" applyAlignment="1">
      <alignment horizontal="right" vertical="center" shrinkToFit="1"/>
    </xf>
    <xf numFmtId="1" fontId="28" fillId="13" borderId="69" xfId="0" applyNumberFormat="1" applyFont="1" applyFill="1" applyBorder="1" applyAlignment="1">
      <alignment horizontal="center" shrinkToFit="1"/>
    </xf>
    <xf numFmtId="0" fontId="34" fillId="13" borderId="73" xfId="0" applyFont="1" applyFill="1" applyBorder="1" applyAlignment="1">
      <alignment vertical="center"/>
    </xf>
    <xf numFmtId="0" fontId="11" fillId="0" borderId="42" xfId="0" applyFont="1" applyFill="1" applyBorder="1" applyAlignment="1">
      <alignment horizontal="center" vertical="center" textRotation="90" wrapText="1"/>
    </xf>
    <xf numFmtId="0" fontId="11" fillId="0" borderId="43" xfId="0" applyFont="1" applyFill="1" applyBorder="1" applyAlignment="1">
      <alignment horizontal="center" vertical="center" textRotation="90" wrapText="1"/>
    </xf>
    <xf numFmtId="0" fontId="85" fillId="24" borderId="44" xfId="0" applyFont="1" applyFill="1" applyBorder="1" applyAlignment="1">
      <alignment horizontal="center" vertical="center" textRotation="90" wrapText="1"/>
    </xf>
    <xf numFmtId="1" fontId="87" fillId="12" borderId="13" xfId="0" applyNumberFormat="1" applyFont="1" applyFill="1" applyBorder="1" applyAlignment="1">
      <alignment horizontal="right" vertical="center" shrinkToFit="1"/>
    </xf>
    <xf numFmtId="1" fontId="86" fillId="12" borderId="54" xfId="0" applyNumberFormat="1" applyFont="1" applyFill="1" applyBorder="1" applyAlignment="1">
      <alignment horizontal="right" vertical="center" shrinkToFit="1"/>
    </xf>
    <xf numFmtId="1" fontId="88" fillId="12" borderId="54" xfId="0" applyNumberFormat="1" applyFont="1" applyFill="1" applyBorder="1" applyAlignment="1">
      <alignment horizontal="right" vertical="center" shrinkToFit="1"/>
    </xf>
    <xf numFmtId="1" fontId="86" fillId="12" borderId="19" xfId="0" applyNumberFormat="1" applyFont="1" applyFill="1" applyBorder="1" applyAlignment="1">
      <alignment horizontal="right" vertical="center" shrinkToFit="1"/>
    </xf>
    <xf numFmtId="1" fontId="88" fillId="12" borderId="19" xfId="0" applyNumberFormat="1" applyFont="1" applyFill="1" applyBorder="1" applyAlignment="1">
      <alignment horizontal="right" vertical="center" shrinkToFit="1"/>
    </xf>
    <xf numFmtId="1" fontId="86" fillId="12" borderId="55" xfId="0" applyNumberFormat="1" applyFont="1" applyFill="1" applyBorder="1" applyAlignment="1">
      <alignment horizontal="right" vertical="center" shrinkToFit="1"/>
    </xf>
    <xf numFmtId="167" fontId="28" fillId="12" borderId="56" xfId="1" applyNumberFormat="1" applyFont="1" applyFill="1" applyBorder="1" applyAlignment="1">
      <alignment horizontal="right" vertical="center" shrinkToFit="1"/>
    </xf>
    <xf numFmtId="1" fontId="27" fillId="12" borderId="27" xfId="0" applyNumberFormat="1" applyFont="1" applyFill="1" applyBorder="1" applyAlignment="1">
      <alignment horizontal="right" vertical="center" shrinkToFit="1"/>
    </xf>
    <xf numFmtId="167" fontId="87" fillId="12" borderId="65" xfId="1" applyNumberFormat="1" applyFont="1" applyFill="1" applyBorder="1" applyAlignment="1">
      <alignment horizontal="right" vertical="center" shrinkToFit="1"/>
    </xf>
    <xf numFmtId="0" fontId="34" fillId="13" borderId="72" xfId="0" applyFont="1" applyFill="1" applyBorder="1" applyAlignment="1">
      <alignment vertical="center"/>
    </xf>
    <xf numFmtId="1" fontId="4" fillId="0" borderId="3" xfId="0" applyNumberFormat="1" applyFont="1" applyFill="1" applyBorder="1" applyAlignment="1">
      <alignment horizontal="right" vertical="center" shrinkToFit="1"/>
    </xf>
    <xf numFmtId="1" fontId="4" fillId="0" borderId="20" xfId="0" applyNumberFormat="1" applyFont="1" applyFill="1" applyBorder="1" applyAlignment="1">
      <alignment vertical="center" shrinkToFit="1"/>
    </xf>
    <xf numFmtId="1" fontId="4" fillId="0" borderId="4" xfId="0" applyNumberFormat="1" applyFont="1" applyFill="1" applyBorder="1" applyAlignment="1">
      <alignment horizontal="right" vertical="center" shrinkToFit="1"/>
    </xf>
    <xf numFmtId="1" fontId="4" fillId="0" borderId="11" xfId="0" applyNumberFormat="1" applyFont="1" applyFill="1" applyBorder="1" applyAlignment="1">
      <alignment vertical="center" shrinkToFit="1"/>
    </xf>
    <xf numFmtId="1" fontId="4" fillId="0" borderId="11" xfId="0" applyNumberFormat="1" applyFont="1" applyFill="1" applyBorder="1" applyAlignment="1">
      <alignment horizontal="right" vertical="center" shrinkToFit="1"/>
    </xf>
    <xf numFmtId="1" fontId="4" fillId="0" borderId="20" xfId="0" applyNumberFormat="1" applyFont="1" applyFill="1" applyBorder="1" applyAlignment="1">
      <alignment horizontal="right" vertical="center" shrinkToFit="1"/>
    </xf>
    <xf numFmtId="1" fontId="4" fillId="0" borderId="45" xfId="0" applyNumberFormat="1" applyFont="1" applyFill="1" applyBorder="1" applyAlignment="1">
      <alignment horizontal="center" vertical="center" shrinkToFit="1"/>
    </xf>
    <xf numFmtId="1" fontId="4" fillId="0" borderId="1" xfId="0" applyNumberFormat="1" applyFont="1" applyFill="1" applyBorder="1" applyAlignment="1">
      <alignment horizontal="right" vertical="center" shrinkToFit="1"/>
    </xf>
    <xf numFmtId="1" fontId="4" fillId="0" borderId="23" xfId="0" applyNumberFormat="1" applyFont="1" applyFill="1" applyBorder="1" applyAlignment="1">
      <alignment vertical="center" shrinkToFit="1"/>
    </xf>
    <xf numFmtId="1" fontId="4" fillId="0" borderId="6" xfId="0" applyNumberFormat="1" applyFont="1" applyFill="1" applyBorder="1" applyAlignment="1">
      <alignment horizontal="right" vertical="center" shrinkToFit="1"/>
    </xf>
    <xf numFmtId="1" fontId="4" fillId="0" borderId="12" xfId="0" applyNumberFormat="1" applyFont="1" applyFill="1" applyBorder="1" applyAlignment="1">
      <alignment horizontal="right" vertical="center" shrinkToFit="1"/>
    </xf>
    <xf numFmtId="1" fontId="4" fillId="0" borderId="5" xfId="0" applyNumberFormat="1" applyFont="1" applyFill="1" applyBorder="1" applyAlignment="1">
      <alignment horizontal="right" vertical="center" shrinkToFit="1"/>
    </xf>
    <xf numFmtId="1" fontId="4" fillId="0" borderId="23" xfId="0" applyNumberFormat="1" applyFont="1" applyFill="1" applyBorder="1" applyAlignment="1">
      <alignment horizontal="right" vertical="center" shrinkToFit="1"/>
    </xf>
    <xf numFmtId="1" fontId="39" fillId="0" borderId="23" xfId="0" applyNumberFormat="1" applyFont="1" applyFill="1" applyBorder="1" applyAlignment="1">
      <alignment horizontal="right" vertical="center"/>
    </xf>
    <xf numFmtId="166" fontId="25" fillId="0" borderId="23" xfId="0" applyNumberFormat="1" applyFont="1" applyFill="1" applyBorder="1" applyAlignment="1">
      <alignment horizontal="center" vertical="center" shrinkToFit="1"/>
    </xf>
    <xf numFmtId="0" fontId="24" fillId="0" borderId="6" xfId="0" applyFont="1" applyFill="1" applyBorder="1" applyAlignment="1">
      <alignment horizontal="right" vertical="center" wrapText="1"/>
    </xf>
    <xf numFmtId="1" fontId="87" fillId="24" borderId="46" xfId="0" applyNumberFormat="1" applyFont="1" applyFill="1" applyBorder="1" applyAlignment="1">
      <alignment horizontal="center" vertical="center" shrinkToFit="1"/>
    </xf>
    <xf numFmtId="1" fontId="4" fillId="0" borderId="47" xfId="0" applyNumberFormat="1" applyFont="1" applyFill="1" applyBorder="1" applyAlignment="1">
      <alignment horizontal="center" vertical="center" shrinkToFit="1"/>
    </xf>
    <xf numFmtId="1" fontId="4" fillId="0" borderId="8" xfId="0" applyNumberFormat="1" applyFont="1" applyFill="1" applyBorder="1" applyAlignment="1">
      <alignment horizontal="right" vertical="center" shrinkToFit="1"/>
    </xf>
    <xf numFmtId="1" fontId="4" fillId="0" borderId="9" xfId="0" applyNumberFormat="1" applyFont="1" applyFill="1" applyBorder="1" applyAlignment="1">
      <alignment horizontal="right" vertical="center" shrinkToFit="1"/>
    </xf>
    <xf numFmtId="1" fontId="4" fillId="0" borderId="2" xfId="0" applyNumberFormat="1" applyFont="1" applyFill="1" applyBorder="1" applyAlignment="1">
      <alignment horizontal="right" vertical="center" shrinkToFit="1"/>
    </xf>
    <xf numFmtId="1" fontId="4" fillId="0" borderId="7" xfId="0" applyNumberFormat="1" applyFont="1" applyFill="1" applyBorder="1" applyAlignment="1">
      <alignment horizontal="right" vertical="center" shrinkToFit="1"/>
    </xf>
    <xf numFmtId="1" fontId="39" fillId="0" borderId="14" xfId="0" applyNumberFormat="1" applyFont="1" applyFill="1" applyBorder="1" applyAlignment="1">
      <alignment horizontal="right" vertical="center"/>
    </xf>
    <xf numFmtId="166" fontId="25" fillId="0" borderId="14" xfId="0" applyNumberFormat="1" applyFont="1" applyFill="1" applyBorder="1" applyAlignment="1">
      <alignment horizontal="center" vertical="center" shrinkToFit="1"/>
    </xf>
    <xf numFmtId="1" fontId="23" fillId="0" borderId="9" xfId="0" applyNumberFormat="1" applyFont="1" applyFill="1" applyBorder="1" applyAlignment="1">
      <alignment horizontal="right" vertical="center" shrinkToFit="1"/>
    </xf>
    <xf numFmtId="0" fontId="24" fillId="0" borderId="9" xfId="0" applyFont="1" applyFill="1" applyBorder="1" applyAlignment="1">
      <alignment horizontal="right" vertical="center" wrapText="1"/>
    </xf>
    <xf numFmtId="1" fontId="4" fillId="0" borderId="48" xfId="0" applyNumberFormat="1" applyFont="1" applyFill="1" applyBorder="1" applyAlignment="1">
      <alignment horizontal="center" vertical="center" shrinkToFit="1"/>
    </xf>
    <xf numFmtId="1" fontId="4" fillId="0" borderId="49" xfId="0" applyNumberFormat="1" applyFont="1" applyFill="1" applyBorder="1" applyAlignment="1">
      <alignment horizontal="right" vertical="center" shrinkToFit="1"/>
    </xf>
    <xf numFmtId="1" fontId="4" fillId="0" borderId="15" xfId="0" applyNumberFormat="1" applyFont="1" applyFill="1" applyBorder="1" applyAlignment="1">
      <alignment vertical="center" shrinkToFit="1"/>
    </xf>
    <xf numFmtId="1" fontId="4" fillId="0" borderId="50" xfId="0" applyNumberFormat="1" applyFont="1" applyFill="1" applyBorder="1" applyAlignment="1">
      <alignment horizontal="right" vertical="center" shrinkToFit="1"/>
    </xf>
    <xf numFmtId="1" fontId="4" fillId="0" borderId="43" xfId="0" applyNumberFormat="1" applyFont="1" applyFill="1" applyBorder="1" applyAlignment="1">
      <alignment horizontal="right" vertical="center" shrinkToFit="1"/>
    </xf>
    <xf numFmtId="1" fontId="4" fillId="0" borderId="41" xfId="0" applyNumberFormat="1" applyFont="1" applyFill="1" applyBorder="1" applyAlignment="1">
      <alignment horizontal="right" vertical="center" shrinkToFit="1"/>
    </xf>
    <xf numFmtId="1" fontId="4" fillId="0" borderId="15" xfId="0" applyNumberFormat="1" applyFont="1" applyFill="1" applyBorder="1" applyAlignment="1">
      <alignment horizontal="right" vertical="center" shrinkToFit="1"/>
    </xf>
    <xf numFmtId="1" fontId="39" fillId="0" borderId="15" xfId="0" applyNumberFormat="1" applyFont="1" applyFill="1" applyBorder="1" applyAlignment="1">
      <alignment horizontal="right" vertical="center"/>
    </xf>
    <xf numFmtId="166" fontId="25" fillId="0" borderId="15" xfId="0" applyNumberFormat="1" applyFont="1" applyFill="1" applyBorder="1" applyAlignment="1">
      <alignment horizontal="center" vertical="center" shrinkToFit="1"/>
    </xf>
    <xf numFmtId="1" fontId="23" fillId="0" borderId="50" xfId="0" applyNumberFormat="1" applyFont="1" applyFill="1" applyBorder="1" applyAlignment="1">
      <alignment horizontal="right" vertical="center" shrinkToFit="1"/>
    </xf>
    <xf numFmtId="1" fontId="87" fillId="24" borderId="51" xfId="0" applyNumberFormat="1" applyFont="1" applyFill="1" applyBorder="1" applyAlignment="1">
      <alignment horizontal="center" vertical="center" shrinkToFit="1"/>
    </xf>
    <xf numFmtId="0" fontId="29" fillId="0" borderId="23" xfId="0" applyFont="1" applyFill="1" applyBorder="1" applyAlignment="1" applyProtection="1">
      <alignment vertical="center"/>
      <protection locked="0"/>
    </xf>
    <xf numFmtId="0" fontId="29" fillId="0" borderId="14" xfId="0" applyFont="1" applyFill="1" applyBorder="1" applyAlignment="1" applyProtection="1">
      <alignment vertical="center"/>
      <protection locked="0"/>
    </xf>
    <xf numFmtId="0" fontId="29" fillId="0" borderId="15" xfId="0" applyFont="1" applyFill="1" applyBorder="1" applyAlignment="1" applyProtection="1">
      <alignment vertical="center"/>
      <protection locked="0"/>
    </xf>
    <xf numFmtId="1" fontId="28" fillId="24" borderId="23" xfId="0" applyNumberFormat="1" applyFont="1" applyFill="1" applyBorder="1" applyAlignment="1">
      <alignment horizontal="right" vertical="center" shrinkToFit="1"/>
    </xf>
    <xf numFmtId="1" fontId="28" fillId="24" borderId="14" xfId="0" applyNumberFormat="1" applyFont="1" applyFill="1" applyBorder="1" applyAlignment="1">
      <alignment horizontal="right" vertical="center" shrinkToFit="1"/>
    </xf>
    <xf numFmtId="1" fontId="28" fillId="24" borderId="15" xfId="0" applyNumberFormat="1" applyFont="1" applyFill="1" applyBorder="1" applyAlignment="1">
      <alignment horizontal="right" vertical="center" shrinkToFit="1"/>
    </xf>
    <xf numFmtId="1" fontId="87" fillId="12" borderId="57" xfId="0" applyNumberFormat="1" applyFont="1" applyFill="1" applyBorder="1" applyAlignment="1">
      <alignment horizontal="right" vertical="center" shrinkToFit="1"/>
    </xf>
    <xf numFmtId="0" fontId="90" fillId="12" borderId="13" xfId="0" applyFont="1" applyFill="1" applyBorder="1" applyAlignment="1">
      <alignment horizontal="left" vertical="center" wrapText="1"/>
    </xf>
    <xf numFmtId="0" fontId="85" fillId="24" borderId="41" xfId="0" applyFont="1" applyFill="1" applyBorder="1" applyAlignment="1">
      <alignment horizontal="center" vertical="center" textRotation="90" wrapText="1"/>
    </xf>
    <xf numFmtId="3" fontId="26" fillId="24" borderId="10" xfId="0" applyNumberFormat="1" applyFont="1" applyFill="1" applyBorder="1" applyAlignment="1">
      <alignment horizontal="right" vertical="center" shrinkToFit="1"/>
    </xf>
    <xf numFmtId="3" fontId="26" fillId="24" borderId="16" xfId="0" applyNumberFormat="1" applyFont="1" applyFill="1" applyBorder="1" applyAlignment="1">
      <alignment horizontal="right" vertical="center" shrinkToFit="1"/>
    </xf>
    <xf numFmtId="0" fontId="44" fillId="9" borderId="27" xfId="0" applyFont="1" applyFill="1" applyBorder="1" applyAlignment="1"/>
    <xf numFmtId="0" fontId="91" fillId="0" borderId="0" xfId="0" applyFont="1" applyAlignment="1"/>
    <xf numFmtId="0" fontId="92" fillId="9" borderId="23" xfId="0" applyFont="1" applyFill="1" applyBorder="1" applyAlignment="1">
      <alignment vertical="center"/>
    </xf>
    <xf numFmtId="0" fontId="92" fillId="9" borderId="27" xfId="0" applyFont="1" applyFill="1" applyBorder="1" applyAlignment="1">
      <alignment vertical="center"/>
    </xf>
    <xf numFmtId="0" fontId="93" fillId="0" borderId="0" xfId="0" applyFont="1"/>
    <xf numFmtId="0" fontId="35" fillId="24" borderId="26" xfId="0" applyFont="1" applyFill="1" applyBorder="1"/>
    <xf numFmtId="0" fontId="35" fillId="0" borderId="14" xfId="0" applyFont="1" applyBorder="1"/>
    <xf numFmtId="0" fontId="75" fillId="9" borderId="31" xfId="0" applyFont="1" applyFill="1" applyBorder="1" applyAlignment="1">
      <alignment horizontal="center" vertical="center"/>
    </xf>
    <xf numFmtId="0" fontId="75" fillId="9" borderId="32" xfId="0" applyFont="1" applyFill="1" applyBorder="1" applyAlignment="1">
      <alignment horizontal="center" vertical="center"/>
    </xf>
    <xf numFmtId="0" fontId="94" fillId="0" borderId="0" xfId="0" applyFont="1"/>
    <xf numFmtId="0" fontId="43" fillId="25" borderId="23" xfId="0" applyFont="1" applyFill="1" applyBorder="1" applyAlignment="1">
      <alignment horizontal="center" vertical="center"/>
    </xf>
    <xf numFmtId="0" fontId="74" fillId="25" borderId="59" xfId="0" applyFont="1" applyFill="1" applyBorder="1" applyAlignment="1">
      <alignment horizontal="left" vertical="center"/>
    </xf>
    <xf numFmtId="0" fontId="35" fillId="25" borderId="23" xfId="0" applyFont="1" applyFill="1" applyBorder="1"/>
    <xf numFmtId="0" fontId="43" fillId="25" borderId="14" xfId="0" applyFont="1" applyFill="1" applyBorder="1" applyAlignment="1">
      <alignment horizontal="center" vertical="center"/>
    </xf>
    <xf numFmtId="0" fontId="74" fillId="25" borderId="16" xfId="0" applyFont="1" applyFill="1" applyBorder="1" applyAlignment="1">
      <alignment horizontal="left" vertical="center"/>
    </xf>
    <xf numFmtId="0" fontId="35" fillId="25" borderId="14" xfId="0" applyFont="1" applyFill="1" applyBorder="1"/>
    <xf numFmtId="0" fontId="43" fillId="25" borderId="15" xfId="0" applyFont="1" applyFill="1" applyBorder="1" applyAlignment="1">
      <alignment horizontal="center" vertical="center"/>
    </xf>
    <xf numFmtId="0" fontId="35" fillId="25" borderId="15" xfId="0" applyFont="1" applyFill="1" applyBorder="1"/>
    <xf numFmtId="0" fontId="96" fillId="21" borderId="26" xfId="0" applyFont="1" applyFill="1" applyBorder="1" applyAlignment="1">
      <alignment horizontal="center" vertical="center"/>
    </xf>
    <xf numFmtId="0" fontId="74" fillId="21" borderId="117" xfId="0" applyFont="1" applyFill="1" applyBorder="1" applyAlignment="1">
      <alignment vertical="center"/>
    </xf>
    <xf numFmtId="0" fontId="35" fillId="21" borderId="26" xfId="0" applyFont="1" applyFill="1" applyBorder="1"/>
    <xf numFmtId="0" fontId="96" fillId="21" borderId="14" xfId="0" applyFont="1" applyFill="1" applyBorder="1" applyAlignment="1">
      <alignment horizontal="center" vertical="center"/>
    </xf>
    <xf numFmtId="0" fontId="74" fillId="21" borderId="14" xfId="0" applyFont="1" applyFill="1" applyBorder="1" applyAlignment="1">
      <alignment vertical="center"/>
    </xf>
    <xf numFmtId="0" fontId="35" fillId="21" borderId="14" xfId="0" applyFont="1" applyFill="1" applyBorder="1"/>
    <xf numFmtId="0" fontId="96" fillId="21" borderId="15" xfId="0" applyFont="1" applyFill="1" applyBorder="1" applyAlignment="1">
      <alignment horizontal="center" vertical="center"/>
    </xf>
    <xf numFmtId="0" fontId="35" fillId="21" borderId="15" xfId="0" applyFont="1" applyFill="1" applyBorder="1"/>
    <xf numFmtId="0" fontId="96" fillId="26" borderId="26" xfId="0" applyFont="1" applyFill="1" applyBorder="1" applyAlignment="1">
      <alignment horizontal="center" vertical="center"/>
    </xf>
    <xf numFmtId="0" fontId="74" fillId="26" borderId="14" xfId="0" applyFont="1" applyFill="1" applyBorder="1"/>
    <xf numFmtId="0" fontId="97" fillId="26" borderId="26" xfId="0" applyFont="1" applyFill="1" applyBorder="1"/>
    <xf numFmtId="0" fontId="96" fillId="26" borderId="14" xfId="0" applyFont="1" applyFill="1" applyBorder="1" applyAlignment="1">
      <alignment horizontal="center" vertical="center"/>
    </xf>
    <xf numFmtId="0" fontId="35" fillId="26" borderId="14" xfId="0" applyFont="1" applyFill="1" applyBorder="1"/>
    <xf numFmtId="0" fontId="96" fillId="26" borderId="15" xfId="0" applyFont="1" applyFill="1" applyBorder="1" applyAlignment="1">
      <alignment horizontal="center" vertical="center"/>
    </xf>
    <xf numFmtId="0" fontId="35" fillId="26" borderId="15" xfId="0" applyFont="1" applyFill="1" applyBorder="1"/>
    <xf numFmtId="0" fontId="35" fillId="9" borderId="30" xfId="0" applyFont="1" applyFill="1" applyBorder="1" applyAlignment="1">
      <alignment vertical="center"/>
    </xf>
    <xf numFmtId="0" fontId="96" fillId="9" borderId="30" xfId="0" applyFont="1" applyFill="1" applyBorder="1" applyAlignment="1">
      <alignment horizontal="center" vertical="center"/>
    </xf>
    <xf numFmtId="0" fontId="74" fillId="9" borderId="30" xfId="0" applyFont="1" applyFill="1" applyBorder="1" applyAlignment="1">
      <alignment vertical="center"/>
    </xf>
    <xf numFmtId="0" fontId="35" fillId="9" borderId="30" xfId="0" applyFont="1" applyFill="1" applyBorder="1"/>
    <xf numFmtId="0" fontId="96" fillId="27" borderId="26" xfId="0" applyFont="1" applyFill="1" applyBorder="1" applyAlignment="1">
      <alignment horizontal="center" vertical="center"/>
    </xf>
    <xf numFmtId="0" fontId="74" fillId="27" borderId="75" xfId="0" applyFont="1" applyFill="1" applyBorder="1" applyAlignment="1">
      <alignment horizontal="left" vertical="center"/>
    </xf>
    <xf numFmtId="0" fontId="35" fillId="27" borderId="26" xfId="0" applyFont="1" applyFill="1" applyBorder="1"/>
    <xf numFmtId="0" fontId="96" fillId="27" borderId="14" xfId="0" applyFont="1" applyFill="1" applyBorder="1" applyAlignment="1">
      <alignment horizontal="center" vertical="center"/>
    </xf>
    <xf numFmtId="0" fontId="74" fillId="27" borderId="16" xfId="0" applyFont="1" applyFill="1" applyBorder="1" applyAlignment="1">
      <alignment horizontal="left" vertical="center"/>
    </xf>
    <xf numFmtId="0" fontId="35" fillId="27" borderId="14" xfId="0" applyFont="1" applyFill="1" applyBorder="1"/>
    <xf numFmtId="0" fontId="96" fillId="27" borderId="15" xfId="0" applyFont="1" applyFill="1" applyBorder="1" applyAlignment="1">
      <alignment horizontal="center" vertical="center"/>
    </xf>
    <xf numFmtId="0" fontId="35" fillId="27" borderId="15" xfId="0" applyFont="1" applyFill="1" applyBorder="1"/>
    <xf numFmtId="0" fontId="96" fillId="28" borderId="26" xfId="0" applyFont="1" applyFill="1" applyBorder="1" applyAlignment="1">
      <alignment horizontal="center" vertical="center"/>
    </xf>
    <xf numFmtId="0" fontId="74" fillId="28" borderId="26" xfId="0" applyFont="1" applyFill="1" applyBorder="1" applyAlignment="1">
      <alignment vertical="center"/>
    </xf>
    <xf numFmtId="0" fontId="35" fillId="28" borderId="26" xfId="0" applyFont="1" applyFill="1" applyBorder="1"/>
    <xf numFmtId="0" fontId="96" fillId="28" borderId="15" xfId="0" applyFont="1" applyFill="1" applyBorder="1" applyAlignment="1">
      <alignment horizontal="center" vertical="center"/>
    </xf>
    <xf numFmtId="0" fontId="74" fillId="28" borderId="15" xfId="0" applyFont="1" applyFill="1" applyBorder="1" applyAlignment="1">
      <alignment vertical="center"/>
    </xf>
    <xf numFmtId="0" fontId="35" fillId="28" borderId="15" xfId="0" applyFont="1" applyFill="1" applyBorder="1"/>
    <xf numFmtId="0" fontId="96" fillId="22" borderId="26" xfId="0" applyFont="1" applyFill="1" applyBorder="1" applyAlignment="1">
      <alignment horizontal="center" vertical="center"/>
    </xf>
    <xf numFmtId="0" fontId="74" fillId="22" borderId="75" xfId="0" applyFont="1" applyFill="1" applyBorder="1" applyAlignment="1">
      <alignment vertical="center"/>
    </xf>
    <xf numFmtId="0" fontId="35" fillId="22" borderId="26" xfId="0" applyFont="1" applyFill="1" applyBorder="1"/>
    <xf numFmtId="0" fontId="96" fillId="22" borderId="14" xfId="0" applyFont="1" applyFill="1" applyBorder="1" applyAlignment="1">
      <alignment horizontal="center" vertical="center"/>
    </xf>
    <xf numFmtId="0" fontId="74" fillId="22" borderId="16" xfId="0" applyFont="1" applyFill="1" applyBorder="1" applyAlignment="1">
      <alignment vertical="center"/>
    </xf>
    <xf numFmtId="0" fontId="35" fillId="22" borderId="14" xfId="0" applyFont="1" applyFill="1" applyBorder="1"/>
    <xf numFmtId="0" fontId="96" fillId="22" borderId="15" xfId="0" applyFont="1" applyFill="1" applyBorder="1" applyAlignment="1">
      <alignment horizontal="center" vertical="center"/>
    </xf>
    <xf numFmtId="0" fontId="35" fillId="22" borderId="15" xfId="0" applyFont="1" applyFill="1" applyBorder="1"/>
    <xf numFmtId="0" fontId="74" fillId="21" borderId="26" xfId="0" applyFont="1" applyFill="1" applyBorder="1" applyAlignment="1">
      <alignment vertical="center"/>
    </xf>
    <xf numFmtId="0" fontId="74" fillId="21" borderId="15" xfId="0" applyFont="1" applyFill="1" applyBorder="1" applyAlignment="1">
      <alignment vertical="center"/>
    </xf>
    <xf numFmtId="0" fontId="35" fillId="26" borderId="30" xfId="0" applyFont="1" applyFill="1" applyBorder="1" applyAlignment="1">
      <alignment vertical="center"/>
    </xf>
    <xf numFmtId="0" fontId="96" fillId="26" borderId="30" xfId="0" applyFont="1" applyFill="1" applyBorder="1" applyAlignment="1">
      <alignment horizontal="center" vertical="center"/>
    </xf>
    <xf numFmtId="0" fontId="74" fillId="26" borderId="30" xfId="0" applyFont="1" applyFill="1" applyBorder="1" applyAlignment="1">
      <alignment horizontal="left" vertical="center"/>
    </xf>
    <xf numFmtId="0" fontId="35" fillId="26" borderId="30" xfId="0" applyFont="1" applyFill="1" applyBorder="1"/>
    <xf numFmtId="0" fontId="96" fillId="0" borderId="0" xfId="0" applyFont="1" applyBorder="1" applyAlignment="1">
      <alignment horizontal="center" vertical="center"/>
    </xf>
    <xf numFmtId="0" fontId="98" fillId="0" borderId="0" xfId="0" applyFont="1" applyBorder="1"/>
    <xf numFmtId="0" fontId="35" fillId="0" borderId="0" xfId="0" applyFont="1" applyBorder="1"/>
    <xf numFmtId="0" fontId="96" fillId="0" borderId="0" xfId="0" applyFont="1" applyAlignment="1">
      <alignment horizontal="center" vertical="center"/>
    </xf>
    <xf numFmtId="0" fontId="98" fillId="0" borderId="14" xfId="0" applyFont="1" applyBorder="1"/>
    <xf numFmtId="0" fontId="35" fillId="0" borderId="0" xfId="0" applyFont="1"/>
    <xf numFmtId="0" fontId="99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vertical="top"/>
    </xf>
    <xf numFmtId="0" fontId="9" fillId="5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79" xfId="0" applyFont="1" applyFill="1" applyBorder="1" applyAlignment="1">
      <alignment horizontal="center" vertical="center" wrapText="1"/>
    </xf>
    <xf numFmtId="3" fontId="28" fillId="12" borderId="83" xfId="0" applyNumberFormat="1" applyFont="1" applyFill="1" applyBorder="1" applyAlignment="1">
      <alignment horizontal="right" vertical="center" shrinkToFit="1"/>
    </xf>
    <xf numFmtId="0" fontId="100" fillId="5" borderId="14" xfId="0" applyFont="1" applyFill="1" applyBorder="1" applyAlignment="1">
      <alignment horizontal="center" vertical="center" wrapText="1"/>
    </xf>
    <xf numFmtId="0" fontId="100" fillId="5" borderId="0" xfId="0" applyFont="1" applyFill="1" applyBorder="1" applyAlignment="1">
      <alignment horizontal="center" vertical="center" wrapText="1"/>
    </xf>
    <xf numFmtId="167" fontId="76" fillId="0" borderId="0" xfId="0" applyNumberFormat="1" applyFont="1"/>
    <xf numFmtId="167" fontId="39" fillId="0" borderId="14" xfId="1" applyNumberFormat="1" applyFont="1" applyBorder="1" applyAlignment="1">
      <alignment vertical="center"/>
    </xf>
    <xf numFmtId="0" fontId="103" fillId="21" borderId="27" xfId="0" applyFont="1" applyFill="1" applyBorder="1" applyAlignment="1">
      <alignment vertical="center"/>
    </xf>
    <xf numFmtId="167" fontId="103" fillId="21" borderId="27" xfId="1" applyNumberFormat="1" applyFont="1" applyFill="1" applyBorder="1" applyAlignment="1">
      <alignment vertical="center"/>
    </xf>
    <xf numFmtId="0" fontId="19" fillId="5" borderId="14" xfId="0" applyFont="1" applyFill="1" applyBorder="1" applyAlignment="1">
      <alignment horizontal="right" vertical="center" wrapText="1"/>
    </xf>
    <xf numFmtId="0" fontId="19" fillId="0" borderId="0" xfId="0" applyFont="1" applyFill="1" applyBorder="1" applyAlignment="1">
      <alignment vertical="center"/>
    </xf>
    <xf numFmtId="167" fontId="19" fillId="5" borderId="14" xfId="1" applyNumberFormat="1" applyFont="1" applyFill="1" applyBorder="1" applyAlignment="1">
      <alignment horizontal="right" vertical="center" wrapText="1"/>
    </xf>
    <xf numFmtId="0" fontId="100" fillId="5" borderId="23" xfId="0" applyFont="1" applyFill="1" applyBorder="1" applyAlignment="1">
      <alignment horizontal="center" vertical="center" wrapText="1"/>
    </xf>
    <xf numFmtId="0" fontId="19" fillId="5" borderId="23" xfId="0" applyFont="1" applyFill="1" applyBorder="1" applyAlignment="1">
      <alignment vertical="center" wrapText="1"/>
    </xf>
    <xf numFmtId="0" fontId="19" fillId="5" borderId="23" xfId="0" applyFont="1" applyFill="1" applyBorder="1" applyAlignment="1">
      <alignment horizontal="right" vertical="center" wrapText="1"/>
    </xf>
    <xf numFmtId="167" fontId="19" fillId="5" borderId="23" xfId="1" applyNumberFormat="1" applyFont="1" applyFill="1" applyBorder="1" applyAlignment="1">
      <alignment horizontal="right" vertical="center" wrapText="1"/>
    </xf>
    <xf numFmtId="0" fontId="104" fillId="0" borderId="0" xfId="0" applyFont="1" applyFill="1" applyBorder="1" applyAlignment="1">
      <alignment horizontal="left" vertical="center" wrapText="1"/>
    </xf>
    <xf numFmtId="0" fontId="104" fillId="0" borderId="0" xfId="0" applyFont="1" applyFill="1" applyBorder="1" applyAlignment="1">
      <alignment horizontal="left" vertical="top"/>
    </xf>
    <xf numFmtId="0" fontId="104" fillId="0" borderId="0" xfId="0" applyFont="1" applyFill="1" applyBorder="1" applyAlignment="1">
      <alignment horizontal="center" vertical="top"/>
    </xf>
    <xf numFmtId="0" fontId="20" fillId="4" borderId="14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20" fillId="4" borderId="23" xfId="0" applyFont="1" applyFill="1" applyBorder="1" applyAlignment="1">
      <alignment horizontal="center" vertical="center" wrapText="1"/>
    </xf>
    <xf numFmtId="0" fontId="106" fillId="5" borderId="23" xfId="0" applyFont="1" applyFill="1" applyBorder="1" applyAlignment="1">
      <alignment horizontal="center" vertical="center" wrapText="1"/>
    </xf>
    <xf numFmtId="0" fontId="100" fillId="29" borderId="14" xfId="0" applyFont="1" applyFill="1" applyBorder="1" applyAlignment="1">
      <alignment horizontal="center" vertical="center" wrapText="1"/>
    </xf>
    <xf numFmtId="0" fontId="101" fillId="29" borderId="16" xfId="0" applyFont="1" applyFill="1" applyBorder="1" applyAlignment="1">
      <alignment vertical="center" wrapText="1"/>
    </xf>
    <xf numFmtId="0" fontId="101" fillId="29" borderId="22" xfId="0" applyFont="1" applyFill="1" applyBorder="1" applyAlignment="1">
      <alignment vertical="center" wrapText="1"/>
    </xf>
    <xf numFmtId="0" fontId="102" fillId="29" borderId="15" xfId="0" applyFont="1" applyFill="1" applyBorder="1" applyAlignment="1">
      <alignment horizontal="center" vertical="center" wrapText="1"/>
    </xf>
    <xf numFmtId="0" fontId="105" fillId="29" borderId="15" xfId="0" applyFont="1" applyFill="1" applyBorder="1" applyAlignment="1">
      <alignment horizontal="center" vertical="center" wrapText="1"/>
    </xf>
    <xf numFmtId="0" fontId="8" fillId="29" borderId="14" xfId="0" applyFont="1" applyFill="1" applyBorder="1" applyAlignment="1">
      <alignment horizontal="center" vertical="center" wrapText="1"/>
    </xf>
    <xf numFmtId="0" fontId="10" fillId="29" borderId="15" xfId="0" applyFont="1" applyFill="1" applyBorder="1" applyAlignment="1">
      <alignment horizontal="center" vertical="center" wrapText="1"/>
    </xf>
    <xf numFmtId="0" fontId="107" fillId="0" borderId="0" xfId="0" applyFont="1"/>
    <xf numFmtId="0" fontId="91" fillId="0" borderId="0" xfId="0" applyFont="1"/>
    <xf numFmtId="0" fontId="96" fillId="0" borderId="0" xfId="0" applyFont="1" applyFill="1" applyBorder="1" applyAlignment="1">
      <alignment vertical="center" wrapText="1"/>
    </xf>
    <xf numFmtId="0" fontId="104" fillId="0" borderId="0" xfId="0" applyFont="1" applyFill="1" applyBorder="1" applyAlignment="1">
      <alignment vertical="center" wrapText="1"/>
    </xf>
    <xf numFmtId="49" fontId="30" fillId="0" borderId="89" xfId="0" applyNumberFormat="1" applyFont="1" applyBorder="1" applyAlignment="1">
      <alignment horizontal="center" vertical="center"/>
    </xf>
    <xf numFmtId="49" fontId="30" fillId="0" borderId="95" xfId="0" applyNumberFormat="1" applyFont="1" applyBorder="1" applyAlignment="1">
      <alignment horizontal="center" vertical="center"/>
    </xf>
    <xf numFmtId="0" fontId="30" fillId="0" borderId="33" xfId="0" applyFont="1" applyBorder="1" applyAlignment="1">
      <alignment horizontal="center" vertical="center"/>
    </xf>
    <xf numFmtId="0" fontId="30" fillId="0" borderId="114" xfId="0" applyFont="1" applyBorder="1" applyAlignment="1">
      <alignment horizontal="center" vertical="center"/>
    </xf>
    <xf numFmtId="0" fontId="30" fillId="0" borderId="70" xfId="0" applyFont="1" applyBorder="1" applyAlignment="1">
      <alignment horizontal="center" vertical="center"/>
    </xf>
    <xf numFmtId="0" fontId="30" fillId="0" borderId="68" xfId="0" applyFont="1" applyBorder="1" applyAlignment="1">
      <alignment horizontal="center" vertical="center"/>
    </xf>
    <xf numFmtId="0" fontId="65" fillId="0" borderId="72" xfId="0" applyFont="1" applyBorder="1" applyAlignment="1">
      <alignment horizontal="center" vertical="center"/>
    </xf>
    <xf numFmtId="0" fontId="65" fillId="0" borderId="113" xfId="0" applyFont="1" applyBorder="1" applyAlignment="1">
      <alignment horizontal="center" vertical="center"/>
    </xf>
    <xf numFmtId="0" fontId="30" fillId="0" borderId="73" xfId="0" applyFont="1" applyBorder="1" applyAlignment="1">
      <alignment horizontal="center" vertical="center"/>
    </xf>
    <xf numFmtId="0" fontId="30" fillId="0" borderId="113" xfId="0" applyFont="1" applyBorder="1" applyAlignment="1">
      <alignment horizontal="center" vertical="center"/>
    </xf>
    <xf numFmtId="164" fontId="61" fillId="0" borderId="89" xfId="0" applyNumberFormat="1" applyFont="1" applyBorder="1" applyAlignment="1">
      <alignment horizontal="center" vertical="center"/>
    </xf>
    <xf numFmtId="0" fontId="0" fillId="0" borderId="95" xfId="0" applyBorder="1" applyAlignment="1">
      <alignment horizontal="center" vertical="center"/>
    </xf>
    <xf numFmtId="1" fontId="61" fillId="0" borderId="89" xfId="0" applyNumberFormat="1" applyFont="1" applyBorder="1" applyAlignment="1">
      <alignment horizontal="center" vertical="center"/>
    </xf>
    <xf numFmtId="0" fontId="67" fillId="0" borderId="95" xfId="0" applyFont="1" applyBorder="1" applyAlignment="1">
      <alignment horizontal="center" vertical="center"/>
    </xf>
    <xf numFmtId="0" fontId="30" fillId="0" borderId="72" xfId="0" applyFont="1" applyBorder="1" applyAlignment="1">
      <alignment horizontal="center" vertical="center"/>
    </xf>
    <xf numFmtId="0" fontId="30" fillId="0" borderId="74" xfId="0" applyFont="1" applyBorder="1" applyAlignment="1">
      <alignment horizontal="center" vertical="center"/>
    </xf>
    <xf numFmtId="164" fontId="66" fillId="0" borderId="89" xfId="0" applyNumberFormat="1" applyFont="1" applyBorder="1" applyAlignment="1">
      <alignment horizontal="center" vertical="center" wrapText="1"/>
    </xf>
    <xf numFmtId="164" fontId="66" fillId="0" borderId="92" xfId="0" applyNumberFormat="1" applyFont="1" applyBorder="1" applyAlignment="1">
      <alignment horizontal="center" vertical="center" wrapText="1"/>
    </xf>
    <xf numFmtId="0" fontId="0" fillId="0" borderId="95" xfId="0" applyBorder="1" applyAlignment="1"/>
    <xf numFmtId="164" fontId="66" fillId="0" borderId="33" xfId="0" applyNumberFormat="1" applyFont="1" applyBorder="1" applyAlignment="1">
      <alignment horizontal="center" vertical="center" wrapText="1"/>
    </xf>
    <xf numFmtId="164" fontId="66" fillId="0" borderId="63" xfId="0" applyNumberFormat="1" applyFont="1" applyBorder="1" applyAlignment="1">
      <alignment horizontal="center" vertical="center" wrapText="1"/>
    </xf>
    <xf numFmtId="0" fontId="0" fillId="0" borderId="70" xfId="0" applyBorder="1" applyAlignment="1"/>
    <xf numFmtId="0" fontId="30" fillId="0" borderId="89" xfId="0" applyFont="1" applyBorder="1" applyAlignment="1">
      <alignment horizontal="center" vertical="center" wrapText="1"/>
    </xf>
    <xf numFmtId="0" fontId="30" fillId="0" borderId="95" xfId="0" applyFont="1" applyBorder="1" applyAlignment="1">
      <alignment horizontal="center" vertical="center" wrapText="1"/>
    </xf>
    <xf numFmtId="164" fontId="53" fillId="0" borderId="89" xfId="0" applyNumberFormat="1" applyFont="1" applyBorder="1" applyAlignment="1">
      <alignment horizontal="center" vertical="center"/>
    </xf>
    <xf numFmtId="0" fontId="53" fillId="0" borderId="89" xfId="0" applyFont="1" applyBorder="1" applyAlignment="1">
      <alignment horizontal="center" vertical="center" wrapText="1"/>
    </xf>
    <xf numFmtId="0" fontId="53" fillId="0" borderId="92" xfId="0" applyFont="1" applyBorder="1" applyAlignment="1">
      <alignment horizontal="center" vertical="center" wrapText="1"/>
    </xf>
    <xf numFmtId="0" fontId="55" fillId="0" borderId="95" xfId="0" applyFont="1" applyBorder="1" applyAlignment="1"/>
    <xf numFmtId="0" fontId="0" fillId="0" borderId="95" xfId="0" applyBorder="1" applyAlignment="1">
      <alignment horizontal="center" vertical="center" wrapText="1"/>
    </xf>
    <xf numFmtId="164" fontId="30" fillId="0" borderId="89" xfId="0" applyNumberFormat="1" applyFont="1" applyBorder="1" applyAlignment="1">
      <alignment horizontal="center" vertical="center" wrapText="1"/>
    </xf>
    <xf numFmtId="164" fontId="30" fillId="0" borderId="95" xfId="0" applyNumberFormat="1" applyFont="1" applyBorder="1" applyAlignment="1">
      <alignment horizontal="center" vertical="center" wrapText="1"/>
    </xf>
    <xf numFmtId="0" fontId="53" fillId="0" borderId="63" xfId="0" applyFont="1" applyBorder="1" applyAlignment="1">
      <alignment horizontal="center" vertical="center" wrapText="1"/>
    </xf>
    <xf numFmtId="0" fontId="30" fillId="0" borderId="89" xfId="0" applyFont="1" applyBorder="1" applyAlignment="1">
      <alignment horizontal="center" vertical="center"/>
    </xf>
    <xf numFmtId="0" fontId="5" fillId="0" borderId="95" xfId="0" applyFont="1" applyBorder="1" applyAlignment="1">
      <alignment horizontal="center" vertical="center"/>
    </xf>
    <xf numFmtId="170" fontId="53" fillId="0" borderId="89" xfId="0" applyNumberFormat="1" applyFont="1" applyBorder="1" applyAlignment="1">
      <alignment horizontal="center" vertical="center"/>
    </xf>
    <xf numFmtId="171" fontId="53" fillId="0" borderId="92" xfId="0" applyNumberFormat="1" applyFont="1" applyBorder="1" applyAlignment="1">
      <alignment horizontal="center" vertical="center"/>
    </xf>
    <xf numFmtId="171" fontId="53" fillId="0" borderId="95" xfId="0" applyNumberFormat="1" applyFont="1" applyBorder="1" applyAlignment="1">
      <alignment horizontal="center" vertical="center"/>
    </xf>
    <xf numFmtId="0" fontId="65" fillId="0" borderId="74" xfId="0" applyFont="1" applyBorder="1" applyAlignment="1">
      <alignment horizontal="center" vertical="center"/>
    </xf>
    <xf numFmtId="49" fontId="30" fillId="0" borderId="72" xfId="0" applyNumberFormat="1" applyFont="1" applyBorder="1" applyAlignment="1">
      <alignment horizontal="center" vertical="center"/>
    </xf>
    <xf numFmtId="49" fontId="30" fillId="0" borderId="73" xfId="0" applyNumberFormat="1" applyFont="1" applyBorder="1" applyAlignment="1">
      <alignment horizontal="center" vertical="center"/>
    </xf>
    <xf numFmtId="49" fontId="30" fillId="0" borderId="74" xfId="0" applyNumberFormat="1" applyFont="1" applyBorder="1" applyAlignment="1">
      <alignment horizontal="center" vertical="center"/>
    </xf>
    <xf numFmtId="0" fontId="54" fillId="0" borderId="89" xfId="0" applyFont="1" applyBorder="1" applyAlignment="1">
      <alignment horizontal="center" vertical="center" wrapText="1"/>
    </xf>
    <xf numFmtId="0" fontId="54" fillId="0" borderId="95" xfId="0" applyFont="1" applyBorder="1" applyAlignment="1">
      <alignment horizontal="center" vertical="center" wrapText="1"/>
    </xf>
    <xf numFmtId="0" fontId="30" fillId="13" borderId="72" xfId="0" applyFont="1" applyFill="1" applyBorder="1" applyAlignment="1" applyProtection="1">
      <protection locked="0"/>
    </xf>
    <xf numFmtId="0" fontId="30" fillId="13" borderId="73" xfId="0" applyFont="1" applyFill="1" applyBorder="1" applyAlignment="1" applyProtection="1">
      <protection locked="0"/>
    </xf>
    <xf numFmtId="0" fontId="30" fillId="13" borderId="74" xfId="0" applyFont="1" applyFill="1" applyBorder="1" applyAlignment="1" applyProtection="1">
      <protection locked="0"/>
    </xf>
    <xf numFmtId="0" fontId="55" fillId="0" borderId="72" xfId="0" applyFont="1" applyBorder="1" applyAlignment="1">
      <alignment horizontal="center" vertical="center"/>
    </xf>
    <xf numFmtId="0" fontId="55" fillId="0" borderId="73" xfId="0" applyFont="1" applyBorder="1" applyAlignment="1">
      <alignment horizontal="center" vertical="center"/>
    </xf>
    <xf numFmtId="0" fontId="55" fillId="0" borderId="74" xfId="0" applyFont="1" applyBorder="1" applyAlignment="1">
      <alignment horizontal="center" vertical="center"/>
    </xf>
    <xf numFmtId="0" fontId="0" fillId="0" borderId="106" xfId="0" applyFill="1" applyBorder="1" applyAlignment="1" applyProtection="1">
      <alignment horizontal="left" vertical="center"/>
      <protection locked="0"/>
    </xf>
    <xf numFmtId="0" fontId="0" fillId="0" borderId="86" xfId="0" applyFill="1" applyBorder="1" applyAlignment="1" applyProtection="1">
      <alignment horizontal="left" vertical="center"/>
      <protection locked="0"/>
    </xf>
    <xf numFmtId="0" fontId="0" fillId="0" borderId="107" xfId="0" applyFill="1" applyBorder="1" applyAlignment="1" applyProtection="1">
      <alignment horizontal="left" vertical="center"/>
      <protection locked="0"/>
    </xf>
    <xf numFmtId="0" fontId="0" fillId="0" borderId="109" xfId="0" applyFill="1" applyBorder="1" applyAlignment="1" applyProtection="1">
      <alignment horizontal="left" vertical="center"/>
      <protection locked="0"/>
    </xf>
    <xf numFmtId="0" fontId="0" fillId="0" borderId="110" xfId="0" applyFill="1" applyBorder="1" applyAlignment="1" applyProtection="1">
      <alignment horizontal="left" vertical="center"/>
      <protection locked="0"/>
    </xf>
    <xf numFmtId="0" fontId="0" fillId="0" borderId="111" xfId="0" applyFill="1" applyBorder="1" applyAlignment="1" applyProtection="1">
      <alignment horizontal="left" vertical="center"/>
      <protection locked="0"/>
    </xf>
    <xf numFmtId="0" fontId="53" fillId="0" borderId="72" xfId="0" applyFont="1" applyBorder="1" applyAlignment="1">
      <alignment horizontal="center"/>
    </xf>
    <xf numFmtId="0" fontId="53" fillId="0" borderId="74" xfId="0" applyFont="1" applyBorder="1" applyAlignment="1">
      <alignment horizontal="center"/>
    </xf>
    <xf numFmtId="0" fontId="53" fillId="0" borderId="89" xfId="0" applyFont="1" applyBorder="1" applyAlignment="1">
      <alignment horizontal="center" vertical="center"/>
    </xf>
    <xf numFmtId="0" fontId="53" fillId="0" borderId="95" xfId="0" applyFont="1" applyBorder="1" applyAlignment="1">
      <alignment horizontal="center" vertical="center"/>
    </xf>
    <xf numFmtId="0" fontId="30" fillId="0" borderId="72" xfId="0" applyFont="1" applyFill="1" applyBorder="1" applyAlignment="1">
      <alignment horizontal="center"/>
    </xf>
    <xf numFmtId="0" fontId="30" fillId="0" borderId="73" xfId="0" applyFont="1" applyFill="1" applyBorder="1" applyAlignment="1">
      <alignment horizontal="center"/>
    </xf>
    <xf numFmtId="0" fontId="30" fillId="0" borderId="74" xfId="0" applyFont="1" applyFill="1" applyBorder="1" applyAlignment="1">
      <alignment horizontal="center"/>
    </xf>
    <xf numFmtId="0" fontId="0" fillId="0" borderId="100" xfId="0" applyFill="1" applyBorder="1" applyAlignment="1" applyProtection="1">
      <alignment horizontal="left" vertical="center"/>
      <protection locked="0"/>
    </xf>
    <xf numFmtId="0" fontId="0" fillId="0" borderId="101" xfId="0" applyFill="1" applyBorder="1" applyAlignment="1" applyProtection="1">
      <alignment horizontal="left" vertical="center"/>
      <protection locked="0"/>
    </xf>
    <xf numFmtId="0" fontId="0" fillId="0" borderId="102" xfId="0" applyFill="1" applyBorder="1" applyAlignment="1" applyProtection="1">
      <alignment horizontal="left" vertical="center"/>
      <protection locked="0"/>
    </xf>
    <xf numFmtId="0" fontId="56" fillId="10" borderId="90" xfId="0" applyFont="1" applyFill="1" applyBorder="1" applyAlignment="1">
      <alignment horizontal="center" vertical="center" wrapText="1"/>
    </xf>
    <xf numFmtId="0" fontId="56" fillId="10" borderId="93" xfId="0" applyFont="1" applyFill="1" applyBorder="1" applyAlignment="1">
      <alignment horizontal="center" vertical="center" wrapText="1"/>
    </xf>
    <xf numFmtId="0" fontId="56" fillId="19" borderId="33" xfId="0" applyFont="1" applyFill="1" applyBorder="1" applyAlignment="1">
      <alignment horizontal="center" vertical="center" wrapText="1"/>
    </xf>
    <xf numFmtId="0" fontId="56" fillId="19" borderId="61" xfId="0" applyFont="1" applyFill="1" applyBorder="1" applyAlignment="1">
      <alignment horizontal="center" vertical="center" wrapText="1"/>
    </xf>
    <xf numFmtId="0" fontId="56" fillId="19" borderId="63" xfId="0" applyFont="1" applyFill="1" applyBorder="1" applyAlignment="1">
      <alignment horizontal="center" vertical="center" wrapText="1"/>
    </xf>
    <xf numFmtId="0" fontId="56" fillId="19" borderId="64" xfId="0" applyFont="1" applyFill="1" applyBorder="1" applyAlignment="1">
      <alignment horizontal="center" vertical="center" wrapText="1"/>
    </xf>
    <xf numFmtId="0" fontId="56" fillId="19" borderId="70" xfId="0" applyFont="1" applyFill="1" applyBorder="1" applyAlignment="1">
      <alignment horizontal="center" vertical="center" wrapText="1"/>
    </xf>
    <xf numFmtId="0" fontId="56" fillId="19" borderId="71" xfId="0" applyFont="1" applyFill="1" applyBorder="1" applyAlignment="1">
      <alignment horizontal="center" vertical="center" wrapText="1"/>
    </xf>
    <xf numFmtId="0" fontId="30" fillId="0" borderId="92" xfId="0" applyFont="1" applyBorder="1" applyAlignment="1">
      <alignment horizontal="center" vertical="center"/>
    </xf>
    <xf numFmtId="0" fontId="30" fillId="0" borderId="95" xfId="0" applyFont="1" applyBorder="1" applyAlignment="1">
      <alignment horizontal="center" vertical="center"/>
    </xf>
    <xf numFmtId="0" fontId="30" fillId="0" borderId="60" xfId="0" applyFont="1" applyBorder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30" fillId="0" borderId="67" xfId="0" applyFont="1" applyBorder="1" applyAlignment="1">
      <alignment horizontal="center" vertical="center"/>
    </xf>
    <xf numFmtId="0" fontId="30" fillId="0" borderId="71" xfId="0" applyFont="1" applyBorder="1" applyAlignment="1">
      <alignment horizontal="center" vertical="center"/>
    </xf>
    <xf numFmtId="0" fontId="52" fillId="17" borderId="89" xfId="0" applyFont="1" applyFill="1" applyBorder="1" applyAlignment="1" applyProtection="1">
      <alignment horizontal="center" vertical="center"/>
      <protection locked="0"/>
    </xf>
    <xf numFmtId="0" fontId="52" fillId="17" borderId="95" xfId="0" applyFont="1" applyFill="1" applyBorder="1" applyAlignment="1" applyProtection="1">
      <alignment horizontal="center" vertical="center"/>
      <protection locked="0"/>
    </xf>
    <xf numFmtId="0" fontId="56" fillId="17" borderId="90" xfId="0" applyFont="1" applyFill="1" applyBorder="1" applyAlignment="1" applyProtection="1">
      <alignment horizontal="center" vertical="center" wrapText="1"/>
      <protection locked="0"/>
    </xf>
    <xf numFmtId="0" fontId="56" fillId="17" borderId="93" xfId="0" applyFont="1" applyFill="1" applyBorder="1" applyAlignment="1" applyProtection="1">
      <alignment horizontal="center" vertical="center" wrapText="1"/>
      <protection locked="0"/>
    </xf>
    <xf numFmtId="0" fontId="56" fillId="17" borderId="33" xfId="0" applyFont="1" applyFill="1" applyBorder="1" applyAlignment="1" applyProtection="1">
      <alignment horizontal="center" vertical="center" wrapText="1"/>
      <protection locked="0"/>
    </xf>
    <xf numFmtId="0" fontId="56" fillId="17" borderId="63" xfId="0" applyFont="1" applyFill="1" applyBorder="1" applyAlignment="1" applyProtection="1">
      <alignment horizontal="center" vertical="center" wrapText="1"/>
      <protection locked="0"/>
    </xf>
    <xf numFmtId="0" fontId="56" fillId="10" borderId="33" xfId="0" applyFont="1" applyFill="1" applyBorder="1" applyAlignment="1">
      <alignment horizontal="center" vertical="center" wrapText="1"/>
    </xf>
    <xf numFmtId="0" fontId="56" fillId="10" borderId="63" xfId="0" applyFont="1" applyFill="1" applyBorder="1" applyAlignment="1">
      <alignment horizontal="center" vertical="center" wrapText="1"/>
    </xf>
    <xf numFmtId="0" fontId="30" fillId="0" borderId="92" xfId="0" applyFont="1" applyBorder="1" applyAlignment="1">
      <alignment horizontal="center" vertical="center" wrapText="1"/>
    </xf>
    <xf numFmtId="0" fontId="56" fillId="17" borderId="70" xfId="0" applyFont="1" applyFill="1" applyBorder="1" applyAlignment="1" applyProtection="1">
      <alignment horizontal="center" vertical="center" wrapText="1"/>
      <protection locked="0"/>
    </xf>
    <xf numFmtId="0" fontId="56" fillId="17" borderId="88" xfId="0" applyFont="1" applyFill="1" applyBorder="1" applyAlignment="1" applyProtection="1">
      <alignment horizontal="center" vertical="center" wrapText="1"/>
      <protection locked="0"/>
    </xf>
    <xf numFmtId="167" fontId="58" fillId="10" borderId="33" xfId="1" applyNumberFormat="1" applyFont="1" applyFill="1" applyBorder="1" applyAlignment="1">
      <alignment horizontal="center" vertical="center" wrapText="1"/>
    </xf>
    <xf numFmtId="167" fontId="58" fillId="10" borderId="63" xfId="1" applyNumberFormat="1" applyFont="1" applyFill="1" applyBorder="1" applyAlignment="1">
      <alignment horizontal="center" vertical="center" wrapText="1"/>
    </xf>
    <xf numFmtId="167" fontId="58" fillId="10" borderId="70" xfId="1" applyNumberFormat="1" applyFont="1" applyFill="1" applyBorder="1" applyAlignment="1">
      <alignment horizontal="center" vertical="center" wrapText="1"/>
    </xf>
    <xf numFmtId="167" fontId="58" fillId="10" borderId="90" xfId="1" applyNumberFormat="1" applyFont="1" applyFill="1" applyBorder="1" applyAlignment="1">
      <alignment horizontal="center" vertical="center" wrapText="1"/>
    </xf>
    <xf numFmtId="167" fontId="58" fillId="10" borderId="93" xfId="1" applyNumberFormat="1" applyFont="1" applyFill="1" applyBorder="1" applyAlignment="1">
      <alignment horizontal="center" vertical="center" wrapText="1"/>
    </xf>
    <xf numFmtId="167" fontId="58" fillId="10" borderId="88" xfId="1" applyNumberFormat="1" applyFont="1" applyFill="1" applyBorder="1" applyAlignment="1">
      <alignment horizontal="center" vertical="center" wrapText="1"/>
    </xf>
    <xf numFmtId="165" fontId="58" fillId="0" borderId="33" xfId="1" applyFont="1" applyBorder="1" applyAlignment="1">
      <alignment horizontal="center" vertical="center" wrapText="1"/>
    </xf>
    <xf numFmtId="165" fontId="58" fillId="0" borderId="61" xfId="1" applyFont="1" applyBorder="1" applyAlignment="1">
      <alignment horizontal="center" vertical="center" wrapText="1"/>
    </xf>
    <xf numFmtId="165" fontId="58" fillId="0" borderId="63" xfId="1" applyFont="1" applyBorder="1" applyAlignment="1">
      <alignment horizontal="center" vertical="center" wrapText="1"/>
    </xf>
    <xf numFmtId="165" fontId="58" fillId="0" borderId="64" xfId="1" applyFont="1" applyBorder="1" applyAlignment="1">
      <alignment horizontal="center" vertical="center" wrapText="1"/>
    </xf>
    <xf numFmtId="165" fontId="58" fillId="0" borderId="70" xfId="1" applyFont="1" applyBorder="1" applyAlignment="1">
      <alignment horizontal="center" vertical="center" wrapText="1"/>
    </xf>
    <xf numFmtId="165" fontId="58" fillId="0" borderId="71" xfId="1" applyFont="1" applyBorder="1" applyAlignment="1">
      <alignment horizontal="center" vertical="center" wrapText="1"/>
    </xf>
    <xf numFmtId="0" fontId="53" fillId="0" borderId="33" xfId="0" applyFont="1" applyBorder="1" applyAlignment="1">
      <alignment horizontal="center" vertical="center" wrapText="1"/>
    </xf>
    <xf numFmtId="0" fontId="53" fillId="0" borderId="61" xfId="0" applyFont="1" applyBorder="1" applyAlignment="1">
      <alignment horizontal="center" vertical="center" wrapText="1"/>
    </xf>
    <xf numFmtId="0" fontId="53" fillId="0" borderId="70" xfId="0" applyFont="1" applyBorder="1" applyAlignment="1">
      <alignment horizontal="center" vertical="center" wrapText="1"/>
    </xf>
    <xf numFmtId="0" fontId="53" fillId="0" borderId="71" xfId="0" applyFont="1" applyBorder="1" applyAlignment="1">
      <alignment horizontal="center" vertical="center" wrapText="1"/>
    </xf>
    <xf numFmtId="0" fontId="30" fillId="12" borderId="15" xfId="0" applyFont="1" applyFill="1" applyBorder="1" applyAlignment="1">
      <alignment horizontal="center" vertical="center" wrapText="1"/>
    </xf>
    <xf numFmtId="0" fontId="30" fillId="12" borderId="15" xfId="0" applyFont="1" applyFill="1" applyBorder="1" applyAlignment="1">
      <alignment horizontal="center" vertical="center"/>
    </xf>
    <xf numFmtId="0" fontId="30" fillId="10" borderId="73" xfId="0" applyFont="1" applyFill="1" applyBorder="1" applyAlignment="1">
      <alignment horizontal="center" vertical="center"/>
    </xf>
    <xf numFmtId="0" fontId="30" fillId="10" borderId="74" xfId="0" applyFont="1" applyFill="1" applyBorder="1" applyAlignment="1">
      <alignment horizontal="center" vertical="center"/>
    </xf>
    <xf numFmtId="0" fontId="30" fillId="10" borderId="89" xfId="0" applyFont="1" applyFill="1" applyBorder="1" applyAlignment="1">
      <alignment horizontal="center" vertical="center" wrapText="1"/>
    </xf>
    <xf numFmtId="0" fontId="30" fillId="10" borderId="95" xfId="0" applyFont="1" applyFill="1" applyBorder="1" applyAlignment="1">
      <alignment horizontal="center" vertical="center" wrapText="1"/>
    </xf>
    <xf numFmtId="0" fontId="57" fillId="17" borderId="90" xfId="0" applyFont="1" applyFill="1" applyBorder="1" applyAlignment="1" applyProtection="1">
      <alignment horizontal="center" vertical="center" wrapText="1"/>
      <protection locked="0"/>
    </xf>
    <xf numFmtId="0" fontId="57" fillId="17" borderId="93" xfId="0" applyFont="1" applyFill="1" applyBorder="1" applyAlignment="1" applyProtection="1">
      <alignment horizontal="center" vertical="center" wrapText="1"/>
      <protection locked="0"/>
    </xf>
    <xf numFmtId="0" fontId="57" fillId="17" borderId="33" xfId="0" applyFont="1" applyFill="1" applyBorder="1" applyAlignment="1" applyProtection="1">
      <alignment horizontal="center" vertical="center" wrapText="1"/>
      <protection locked="0"/>
    </xf>
    <xf numFmtId="0" fontId="57" fillId="17" borderId="63" xfId="0" applyFont="1" applyFill="1" applyBorder="1" applyAlignment="1" applyProtection="1">
      <alignment horizontal="center" vertical="center" wrapText="1"/>
      <protection locked="0"/>
    </xf>
    <xf numFmtId="0" fontId="30" fillId="0" borderId="14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0" fontId="52" fillId="12" borderId="14" xfId="0" applyFont="1" applyFill="1" applyBorder="1" applyAlignment="1">
      <alignment horizontal="center"/>
    </xf>
    <xf numFmtId="0" fontId="57" fillId="17" borderId="91" xfId="0" applyFont="1" applyFill="1" applyBorder="1" applyAlignment="1" applyProtection="1">
      <alignment horizontal="center" vertical="center" wrapText="1"/>
      <protection locked="0"/>
    </xf>
    <xf numFmtId="0" fontId="57" fillId="17" borderId="94" xfId="0" applyFont="1" applyFill="1" applyBorder="1" applyAlignment="1" applyProtection="1">
      <alignment horizontal="center" vertical="center" wrapText="1"/>
      <protection locked="0"/>
    </xf>
    <xf numFmtId="0" fontId="57" fillId="17" borderId="45" xfId="0" applyFont="1" applyFill="1" applyBorder="1" applyAlignment="1" applyProtection="1">
      <alignment horizontal="center" vertical="center" wrapText="1"/>
      <protection locked="0"/>
    </xf>
    <xf numFmtId="0" fontId="57" fillId="17" borderId="97" xfId="0" applyFont="1" applyFill="1" applyBorder="1" applyAlignment="1" applyProtection="1">
      <alignment horizontal="center" vertical="center" wrapText="1"/>
      <protection locked="0"/>
    </xf>
    <xf numFmtId="0" fontId="5" fillId="17" borderId="72" xfId="0" applyFont="1" applyFill="1" applyBorder="1" applyAlignment="1" applyProtection="1">
      <alignment horizontal="center" vertical="center"/>
      <protection locked="0"/>
    </xf>
    <xf numFmtId="0" fontId="5" fillId="17" borderId="73" xfId="0" applyFont="1" applyFill="1" applyBorder="1" applyAlignment="1" applyProtection="1">
      <alignment horizontal="center" vertical="center"/>
      <protection locked="0"/>
    </xf>
    <xf numFmtId="0" fontId="5" fillId="17" borderId="74" xfId="0" applyFont="1" applyFill="1" applyBorder="1" applyAlignment="1" applyProtection="1">
      <alignment horizontal="center" vertical="center"/>
      <protection locked="0"/>
    </xf>
    <xf numFmtId="0" fontId="56" fillId="17" borderId="91" xfId="0" applyFont="1" applyFill="1" applyBorder="1" applyAlignment="1" applyProtection="1">
      <alignment horizontal="center" vertical="center" wrapText="1"/>
      <protection locked="0"/>
    </xf>
    <xf numFmtId="0" fontId="56" fillId="17" borderId="94" xfId="0" applyFont="1" applyFill="1" applyBorder="1" applyAlignment="1" applyProtection="1">
      <alignment horizontal="center" vertical="center" wrapText="1"/>
      <protection locked="0"/>
    </xf>
    <xf numFmtId="0" fontId="56" fillId="17" borderId="96" xfId="0" applyFont="1" applyFill="1" applyBorder="1" applyAlignment="1" applyProtection="1">
      <alignment horizontal="center" vertical="center" wrapText="1"/>
      <protection locked="0"/>
    </xf>
    <xf numFmtId="0" fontId="53" fillId="0" borderId="72" xfId="0" applyFont="1" applyBorder="1" applyAlignment="1">
      <alignment horizontal="center" vertical="center"/>
    </xf>
    <xf numFmtId="0" fontId="53" fillId="0" borderId="74" xfId="0" applyFont="1" applyBorder="1" applyAlignment="1">
      <alignment horizontal="center" vertical="center"/>
    </xf>
    <xf numFmtId="0" fontId="54" fillId="17" borderId="72" xfId="0" applyFont="1" applyFill="1" applyBorder="1" applyAlignment="1" applyProtection="1">
      <alignment horizontal="center" vertical="center"/>
      <protection locked="0"/>
    </xf>
    <xf numFmtId="0" fontId="54" fillId="17" borderId="74" xfId="0" applyFont="1" applyFill="1" applyBorder="1" applyAlignment="1" applyProtection="1">
      <alignment horizontal="center" vertical="center"/>
      <protection locked="0"/>
    </xf>
    <xf numFmtId="0" fontId="53" fillId="18" borderId="72" xfId="0" applyFont="1" applyFill="1" applyBorder="1" applyAlignment="1">
      <alignment horizontal="center" vertical="center"/>
    </xf>
    <xf numFmtId="0" fontId="53" fillId="18" borderId="74" xfId="0" applyFont="1" applyFill="1" applyBorder="1" applyAlignment="1">
      <alignment horizontal="center" vertical="center"/>
    </xf>
    <xf numFmtId="0" fontId="53" fillId="0" borderId="73" xfId="0" applyFont="1" applyBorder="1" applyAlignment="1">
      <alignment horizontal="center" vertical="center"/>
    </xf>
    <xf numFmtId="0" fontId="30" fillId="17" borderId="72" xfId="0" applyFont="1" applyFill="1" applyBorder="1" applyAlignment="1" applyProtection="1">
      <alignment horizontal="center" vertical="center"/>
      <protection locked="0"/>
    </xf>
    <xf numFmtId="0" fontId="30" fillId="17" borderId="73" xfId="0" applyFont="1" applyFill="1" applyBorder="1" applyAlignment="1" applyProtection="1">
      <alignment horizontal="center" vertical="center"/>
      <protection locked="0"/>
    </xf>
    <xf numFmtId="0" fontId="30" fillId="17" borderId="74" xfId="0" applyFont="1" applyFill="1" applyBorder="1" applyAlignment="1" applyProtection="1">
      <alignment horizontal="center" vertical="center"/>
      <protection locked="0"/>
    </xf>
    <xf numFmtId="0" fontId="0" fillId="17" borderId="73" xfId="0" applyFill="1" applyBorder="1" applyAlignment="1" applyProtection="1">
      <alignment horizontal="center" vertical="center"/>
      <protection locked="0"/>
    </xf>
    <xf numFmtId="0" fontId="0" fillId="17" borderId="74" xfId="0" applyFill="1" applyBorder="1" applyAlignment="1" applyProtection="1">
      <alignment horizontal="center" vertical="center"/>
      <protection locked="0"/>
    </xf>
    <xf numFmtId="0" fontId="2" fillId="0" borderId="1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1" fillId="0" borderId="33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1" fillId="0" borderId="39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89" fillId="12" borderId="35" xfId="0" applyFont="1" applyFill="1" applyBorder="1" applyAlignment="1">
      <alignment horizontal="center" vertical="center" wrapText="1"/>
    </xf>
    <xf numFmtId="0" fontId="89" fillId="12" borderId="36" xfId="0" applyFont="1" applyFill="1" applyBorder="1" applyAlignment="1">
      <alignment horizontal="center" vertical="center" wrapText="1"/>
    </xf>
    <xf numFmtId="0" fontId="3" fillId="12" borderId="37" xfId="0" applyFont="1" applyFill="1" applyBorder="1" applyAlignment="1">
      <alignment horizontal="center" vertical="center" wrapText="1"/>
    </xf>
    <xf numFmtId="0" fontId="3" fillId="12" borderId="36" xfId="0" applyFont="1" applyFill="1" applyBorder="1" applyAlignment="1">
      <alignment horizontal="center" vertical="center" wrapText="1"/>
    </xf>
    <xf numFmtId="0" fontId="3" fillId="12" borderId="38" xfId="0" applyFont="1" applyFill="1" applyBorder="1" applyAlignment="1">
      <alignment horizontal="center" vertical="center" wrapText="1"/>
    </xf>
    <xf numFmtId="0" fontId="22" fillId="12" borderId="52" xfId="0" applyFont="1" applyFill="1" applyBorder="1" applyAlignment="1">
      <alignment horizontal="center" vertical="center" wrapText="1"/>
    </xf>
    <xf numFmtId="0" fontId="22" fillId="12" borderId="53" xfId="0" applyFont="1" applyFill="1" applyBorder="1" applyAlignment="1">
      <alignment horizontal="center" vertical="center" wrapText="1"/>
    </xf>
    <xf numFmtId="0" fontId="2" fillId="0" borderId="58" xfId="0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left" wrapText="1"/>
    </xf>
    <xf numFmtId="0" fontId="2" fillId="0" borderId="62" xfId="0" applyFont="1" applyFill="1" applyBorder="1" applyAlignment="1">
      <alignment horizontal="left" wrapText="1"/>
    </xf>
    <xf numFmtId="0" fontId="2" fillId="0" borderId="50" xfId="0" applyFont="1" applyFill="1" applyBorder="1" applyAlignment="1">
      <alignment horizontal="left" wrapText="1"/>
    </xf>
    <xf numFmtId="0" fontId="3" fillId="12" borderId="27" xfId="0" applyFont="1" applyFill="1" applyBorder="1" applyAlignment="1">
      <alignment horizontal="left" vertical="center" wrapText="1"/>
    </xf>
    <xf numFmtId="0" fontId="2" fillId="0" borderId="66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3" fillId="12" borderId="1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2" fillId="0" borderId="63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32" fillId="0" borderId="67" xfId="0" applyFont="1" applyFill="1" applyBorder="1" applyAlignment="1">
      <alignment horizontal="center" vertical="center" wrapText="1"/>
    </xf>
    <xf numFmtId="0" fontId="32" fillId="0" borderId="68" xfId="0" applyFont="1" applyFill="1" applyBorder="1" applyAlignment="1">
      <alignment horizontal="center" vertical="center" wrapText="1"/>
    </xf>
    <xf numFmtId="0" fontId="33" fillId="5" borderId="72" xfId="0" applyFont="1" applyFill="1" applyBorder="1" applyAlignment="1">
      <alignment horizontal="center" vertical="center" wrapText="1"/>
    </xf>
    <xf numFmtId="0" fontId="33" fillId="5" borderId="7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7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80" xfId="0" applyBorder="1" applyAlignment="1">
      <alignment horizontal="center"/>
    </xf>
    <xf numFmtId="0" fontId="36" fillId="5" borderId="16" xfId="0" applyFont="1" applyFill="1" applyBorder="1" applyAlignment="1">
      <alignment horizontal="center" vertical="center"/>
    </xf>
    <xf numFmtId="0" fontId="36" fillId="5" borderId="86" xfId="0" applyFont="1" applyFill="1" applyBorder="1" applyAlignment="1">
      <alignment horizontal="center" vertical="center"/>
    </xf>
    <xf numFmtId="0" fontId="36" fillId="5" borderId="22" xfId="0" applyFont="1" applyFill="1" applyBorder="1" applyAlignment="1">
      <alignment horizontal="center" vertical="center"/>
    </xf>
    <xf numFmtId="0" fontId="40" fillId="0" borderId="31" xfId="0" applyFont="1" applyFill="1" applyBorder="1" applyAlignment="1">
      <alignment horizontal="center" vertical="center"/>
    </xf>
    <xf numFmtId="0" fontId="40" fillId="0" borderId="77" xfId="0" applyFont="1" applyFill="1" applyBorder="1" applyAlignment="1">
      <alignment horizontal="center" vertical="center"/>
    </xf>
    <xf numFmtId="0" fontId="40" fillId="0" borderId="32" xfId="0" applyFont="1" applyFill="1" applyBorder="1" applyAlignment="1">
      <alignment horizontal="center" vertical="center"/>
    </xf>
    <xf numFmtId="0" fontId="39" fillId="9" borderId="31" xfId="0" applyFont="1" applyFill="1" applyBorder="1" applyAlignment="1">
      <alignment horizontal="center" vertical="center"/>
    </xf>
    <xf numFmtId="0" fontId="39" fillId="9" borderId="32" xfId="0" applyFont="1" applyFill="1" applyBorder="1" applyAlignment="1">
      <alignment horizontal="center" vertical="center"/>
    </xf>
    <xf numFmtId="0" fontId="37" fillId="0" borderId="20" xfId="0" applyFont="1" applyBorder="1" applyAlignment="1">
      <alignment horizontal="center" vertical="center" textRotation="180"/>
    </xf>
    <xf numFmtId="0" fontId="37" fillId="0" borderId="27" xfId="0" applyFont="1" applyBorder="1" applyAlignment="1">
      <alignment horizontal="center" vertical="center" textRotation="180"/>
    </xf>
    <xf numFmtId="0" fontId="39" fillId="9" borderId="23" xfId="0" applyFont="1" applyFill="1" applyBorder="1" applyAlignment="1">
      <alignment horizontal="center" vertical="center"/>
    </xf>
    <xf numFmtId="0" fontId="35" fillId="0" borderId="31" xfId="0" applyFont="1" applyFill="1" applyBorder="1" applyAlignment="1">
      <alignment horizontal="center" vertical="center"/>
    </xf>
    <xf numFmtId="0" fontId="35" fillId="0" borderId="77" xfId="0" applyFont="1" applyFill="1" applyBorder="1" applyAlignment="1">
      <alignment horizontal="center" vertical="center"/>
    </xf>
    <xf numFmtId="0" fontId="35" fillId="0" borderId="32" xfId="0" applyFont="1" applyFill="1" applyBorder="1" applyAlignment="1">
      <alignment horizontal="center" vertical="center"/>
    </xf>
    <xf numFmtId="0" fontId="37" fillId="0" borderId="14" xfId="0" applyFont="1" applyBorder="1" applyAlignment="1">
      <alignment horizontal="center" vertical="center" textRotation="180"/>
    </xf>
    <xf numFmtId="0" fontId="37" fillId="0" borderId="15" xfId="0" applyFont="1" applyBorder="1" applyAlignment="1">
      <alignment horizontal="center" vertical="center" textRotation="180"/>
    </xf>
    <xf numFmtId="0" fontId="36" fillId="9" borderId="65" xfId="0" applyFont="1" applyFill="1" applyBorder="1" applyAlignment="1">
      <alignment horizontal="center" vertical="center"/>
    </xf>
    <xf numFmtId="0" fontId="36" fillId="9" borderId="8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36" fillId="5" borderId="16" xfId="0" applyFont="1" applyFill="1" applyBorder="1" applyAlignment="1">
      <alignment horizontal="center"/>
    </xf>
    <xf numFmtId="0" fontId="36" fillId="5" borderId="86" xfId="0" applyFont="1" applyFill="1" applyBorder="1" applyAlignment="1">
      <alignment horizontal="center"/>
    </xf>
    <xf numFmtId="0" fontId="36" fillId="5" borderId="22" xfId="0" applyFont="1" applyFill="1" applyBorder="1" applyAlignment="1">
      <alignment horizontal="center"/>
    </xf>
    <xf numFmtId="0" fontId="44" fillId="9" borderId="31" xfId="0" applyFont="1" applyFill="1" applyBorder="1" applyAlignment="1">
      <alignment horizontal="center"/>
    </xf>
    <xf numFmtId="0" fontId="44" fillId="9" borderId="32" xfId="0" applyFont="1" applyFill="1" applyBorder="1" applyAlignment="1">
      <alignment horizontal="center"/>
    </xf>
    <xf numFmtId="0" fontId="46" fillId="0" borderId="16" xfId="0" applyFont="1" applyBorder="1" applyAlignment="1">
      <alignment horizontal="center" vertical="center"/>
    </xf>
    <xf numFmtId="0" fontId="46" fillId="0" borderId="86" xfId="0" applyFont="1" applyBorder="1" applyAlignment="1">
      <alignment horizontal="center" vertical="center"/>
    </xf>
    <xf numFmtId="0" fontId="46" fillId="0" borderId="22" xfId="0" applyFont="1" applyBorder="1" applyAlignment="1">
      <alignment horizontal="center" vertical="center"/>
    </xf>
    <xf numFmtId="0" fontId="35" fillId="0" borderId="84" xfId="0" applyFont="1" applyBorder="1" applyAlignment="1">
      <alignment horizontal="center" vertical="center"/>
    </xf>
    <xf numFmtId="0" fontId="35" fillId="0" borderId="78" xfId="0" applyFont="1" applyBorder="1" applyAlignment="1">
      <alignment horizontal="center" vertical="center"/>
    </xf>
    <xf numFmtId="0" fontId="35" fillId="0" borderId="83" xfId="0" applyFont="1" applyBorder="1" applyAlignment="1">
      <alignment horizontal="center" vertical="center"/>
    </xf>
    <xf numFmtId="0" fontId="35" fillId="0" borderId="79" xfId="0" applyFont="1" applyBorder="1" applyAlignment="1">
      <alignment horizontal="center" vertical="center"/>
    </xf>
    <xf numFmtId="0" fontId="35" fillId="0" borderId="65" xfId="0" applyFont="1" applyBorder="1" applyAlignment="1">
      <alignment horizontal="center" vertical="center"/>
    </xf>
    <xf numFmtId="0" fontId="35" fillId="0" borderId="80" xfId="0" applyFont="1" applyBorder="1" applyAlignment="1">
      <alignment horizontal="center" vertical="center"/>
    </xf>
    <xf numFmtId="0" fontId="70" fillId="0" borderId="0" xfId="0" applyFont="1" applyFill="1" applyBorder="1" applyAlignment="1">
      <alignment horizontal="left" vertical="top" wrapText="1"/>
    </xf>
    <xf numFmtId="0" fontId="44" fillId="9" borderId="23" xfId="0" applyFont="1" applyFill="1" applyBorder="1" applyAlignment="1">
      <alignment horizontal="center" vertical="center"/>
    </xf>
    <xf numFmtId="0" fontId="35" fillId="0" borderId="65" xfId="0" applyFont="1" applyFill="1" applyBorder="1" applyAlignment="1">
      <alignment horizontal="center" vertical="center"/>
    </xf>
    <xf numFmtId="0" fontId="35" fillId="0" borderId="18" xfId="0" applyFont="1" applyFill="1" applyBorder="1" applyAlignment="1">
      <alignment horizontal="center" vertical="center"/>
    </xf>
    <xf numFmtId="0" fontId="35" fillId="0" borderId="80" xfId="0" applyFont="1" applyFill="1" applyBorder="1" applyAlignment="1">
      <alignment horizontal="center" vertical="center"/>
    </xf>
    <xf numFmtId="0" fontId="49" fillId="0" borderId="65" xfId="0" applyFont="1" applyFill="1" applyBorder="1" applyAlignment="1">
      <alignment horizontal="center" vertical="center"/>
    </xf>
    <xf numFmtId="0" fontId="49" fillId="0" borderId="18" xfId="0" applyFont="1" applyFill="1" applyBorder="1" applyAlignment="1">
      <alignment horizontal="center" vertical="center"/>
    </xf>
    <xf numFmtId="0" fontId="49" fillId="0" borderId="80" xfId="0" applyFont="1" applyFill="1" applyBorder="1" applyAlignment="1">
      <alignment horizontal="center" vertical="center"/>
    </xf>
    <xf numFmtId="0" fontId="34" fillId="9" borderId="23" xfId="0" applyFont="1" applyFill="1" applyBorder="1" applyAlignment="1">
      <alignment horizontal="center" vertical="center"/>
    </xf>
    <xf numFmtId="0" fontId="21" fillId="0" borderId="0" xfId="0" applyFont="1" applyBorder="1" applyAlignment="1">
      <alignment horizontal="center"/>
    </xf>
    <xf numFmtId="0" fontId="21" fillId="0" borderId="79" xfId="0" applyFont="1" applyBorder="1" applyAlignment="1">
      <alignment horizontal="center"/>
    </xf>
    <xf numFmtId="0" fontId="21" fillId="0" borderId="18" xfId="0" applyFont="1" applyBorder="1" applyAlignment="1">
      <alignment horizontal="center"/>
    </xf>
    <xf numFmtId="0" fontId="21" fillId="0" borderId="80" xfId="0" applyFont="1" applyBorder="1" applyAlignment="1">
      <alignment horizontal="center"/>
    </xf>
    <xf numFmtId="0" fontId="49" fillId="5" borderId="16" xfId="0" applyFont="1" applyFill="1" applyBorder="1" applyAlignment="1">
      <alignment horizontal="center" vertical="center"/>
    </xf>
    <xf numFmtId="0" fontId="49" fillId="5" borderId="86" xfId="0" applyFont="1" applyFill="1" applyBorder="1" applyAlignment="1">
      <alignment horizontal="center" vertical="center"/>
    </xf>
    <xf numFmtId="0" fontId="49" fillId="5" borderId="22" xfId="0" applyFont="1" applyFill="1" applyBorder="1" applyAlignment="1">
      <alignment horizontal="center" vertical="center"/>
    </xf>
    <xf numFmtId="0" fontId="62" fillId="0" borderId="14" xfId="0" applyFont="1" applyBorder="1" applyAlignment="1">
      <alignment horizontal="center" vertical="center" textRotation="180"/>
    </xf>
    <xf numFmtId="0" fontId="62" fillId="0" borderId="15" xfId="0" applyFont="1" applyBorder="1" applyAlignment="1">
      <alignment horizontal="center" vertical="center" textRotation="180"/>
    </xf>
    <xf numFmtId="0" fontId="39" fillId="9" borderId="65" xfId="0" applyFont="1" applyFill="1" applyBorder="1" applyAlignment="1">
      <alignment horizontal="center" vertical="center"/>
    </xf>
    <xf numFmtId="0" fontId="39" fillId="9" borderId="80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44" fillId="5" borderId="14" xfId="0" applyFont="1" applyFill="1" applyBorder="1" applyAlignment="1">
      <alignment horizontal="center" vertical="center"/>
    </xf>
    <xf numFmtId="0" fontId="92" fillId="9" borderId="27" xfId="0" applyFont="1" applyFill="1" applyBorder="1" applyAlignment="1">
      <alignment horizontal="center" vertical="center"/>
    </xf>
    <xf numFmtId="0" fontId="35" fillId="0" borderId="14" xfId="0" applyFont="1" applyBorder="1" applyAlignment="1">
      <alignment horizontal="center" vertical="center"/>
    </xf>
    <xf numFmtId="0" fontId="35" fillId="0" borderId="15" xfId="0" applyFont="1" applyBorder="1" applyAlignment="1">
      <alignment horizontal="center" vertical="center"/>
    </xf>
    <xf numFmtId="0" fontId="50" fillId="0" borderId="14" xfId="0" applyFont="1" applyBorder="1" applyAlignment="1">
      <alignment horizontal="center" vertical="center"/>
    </xf>
    <xf numFmtId="0" fontId="95" fillId="0" borderId="14" xfId="0" applyFont="1" applyBorder="1" applyAlignment="1">
      <alignment horizontal="center" vertical="center"/>
    </xf>
    <xf numFmtId="0" fontId="111" fillId="0" borderId="115" xfId="0" applyFont="1" applyBorder="1" applyAlignment="1">
      <alignment horizontal="left" vertical="top"/>
    </xf>
    <xf numFmtId="0" fontId="111" fillId="0" borderId="0" xfId="0" applyFont="1" applyBorder="1" applyAlignment="1">
      <alignment horizontal="left" vertical="top"/>
    </xf>
    <xf numFmtId="0" fontId="109" fillId="0" borderId="0" xfId="0" applyFont="1" applyFill="1" applyBorder="1" applyAlignment="1">
      <alignment horizontal="center" vertical="center" wrapText="1"/>
    </xf>
    <xf numFmtId="0" fontId="108" fillId="0" borderId="0" xfId="0" applyFont="1" applyFill="1" applyBorder="1" applyAlignment="1">
      <alignment horizontal="center" vertical="center" wrapText="1"/>
    </xf>
    <xf numFmtId="0" fontId="108" fillId="0" borderId="18" xfId="0" applyFont="1" applyFill="1" applyBorder="1" applyAlignment="1">
      <alignment horizontal="center" vertical="center" wrapText="1"/>
    </xf>
    <xf numFmtId="0" fontId="110" fillId="14" borderId="65" xfId="0" applyFont="1" applyFill="1" applyBorder="1" applyAlignment="1">
      <alignment horizontal="center" vertical="center"/>
    </xf>
    <xf numFmtId="0" fontId="110" fillId="14" borderId="18" xfId="0" applyFont="1" applyFill="1" applyBorder="1" applyAlignment="1">
      <alignment horizontal="center" vertical="center"/>
    </xf>
    <xf numFmtId="0" fontId="110" fillId="14" borderId="80" xfId="0" applyFont="1" applyFill="1" applyBorder="1" applyAlignment="1">
      <alignment horizontal="center" vertical="center"/>
    </xf>
    <xf numFmtId="0" fontId="74" fillId="28" borderId="25" xfId="0" applyFont="1" applyFill="1" applyBorder="1" applyAlignment="1">
      <alignment horizontal="center" vertical="center"/>
    </xf>
    <xf numFmtId="0" fontId="74" fillId="28" borderId="27" xfId="0" applyFont="1" applyFill="1" applyBorder="1" applyAlignment="1">
      <alignment horizontal="center" vertical="center"/>
    </xf>
    <xf numFmtId="0" fontId="35" fillId="22" borderId="25" xfId="0" applyFont="1" applyFill="1" applyBorder="1" applyAlignment="1">
      <alignment horizontal="center" vertical="center"/>
    </xf>
    <xf numFmtId="0" fontId="35" fillId="22" borderId="24" xfId="0" applyFont="1" applyFill="1" applyBorder="1" applyAlignment="1">
      <alignment horizontal="center" vertical="center"/>
    </xf>
    <xf numFmtId="0" fontId="35" fillId="22" borderId="27" xfId="0" applyFont="1" applyFill="1" applyBorder="1" applyAlignment="1">
      <alignment horizontal="center" vertical="center"/>
    </xf>
    <xf numFmtId="0" fontId="35" fillId="21" borderId="25" xfId="0" applyFont="1" applyFill="1" applyBorder="1" applyAlignment="1">
      <alignment horizontal="center" vertical="center"/>
    </xf>
    <xf numFmtId="0" fontId="35" fillId="21" borderId="27" xfId="0" applyFont="1" applyFill="1" applyBorder="1" applyAlignment="1">
      <alignment horizontal="center" vertical="center"/>
    </xf>
    <xf numFmtId="0" fontId="35" fillId="27" borderId="26" xfId="0" applyFont="1" applyFill="1" applyBorder="1" applyAlignment="1">
      <alignment horizontal="center"/>
    </xf>
    <xf numFmtId="0" fontId="35" fillId="27" borderId="14" xfId="0" applyFont="1" applyFill="1" applyBorder="1" applyAlignment="1">
      <alignment horizontal="center"/>
    </xf>
    <xf numFmtId="0" fontId="35" fillId="27" borderId="15" xfId="0" applyFont="1" applyFill="1" applyBorder="1" applyAlignment="1">
      <alignment horizontal="center"/>
    </xf>
    <xf numFmtId="0" fontId="40" fillId="25" borderId="24" xfId="0" applyFont="1" applyFill="1" applyBorder="1" applyAlignment="1">
      <alignment horizontal="center" vertical="center"/>
    </xf>
    <xf numFmtId="0" fontId="40" fillId="25" borderId="27" xfId="0" applyFont="1" applyFill="1" applyBorder="1" applyAlignment="1">
      <alignment horizontal="center" vertical="center"/>
    </xf>
    <xf numFmtId="0" fontId="35" fillId="21" borderId="26" xfId="0" applyFont="1" applyFill="1" applyBorder="1" applyAlignment="1">
      <alignment horizontal="center" vertical="center"/>
    </xf>
    <xf numFmtId="0" fontId="35" fillId="21" borderId="14" xfId="0" applyFont="1" applyFill="1" applyBorder="1" applyAlignment="1">
      <alignment horizontal="center" vertical="center"/>
    </xf>
    <xf numFmtId="0" fontId="35" fillId="21" borderId="15" xfId="0" applyFont="1" applyFill="1" applyBorder="1" applyAlignment="1">
      <alignment horizontal="center" vertical="center"/>
    </xf>
    <xf numFmtId="0" fontId="35" fillId="26" borderId="26" xfId="0" applyFont="1" applyFill="1" applyBorder="1" applyAlignment="1">
      <alignment horizontal="center" vertical="center"/>
    </xf>
    <xf numFmtId="0" fontId="35" fillId="26" borderId="14" xfId="0" applyFont="1" applyFill="1" applyBorder="1" applyAlignment="1">
      <alignment horizontal="center" vertical="center"/>
    </xf>
    <xf numFmtId="0" fontId="35" fillId="26" borderId="15" xfId="0" applyFont="1" applyFill="1" applyBorder="1" applyAlignment="1">
      <alignment horizontal="center" vertical="center"/>
    </xf>
    <xf numFmtId="0" fontId="39" fillId="0" borderId="28" xfId="0" applyFont="1" applyBorder="1" applyAlignment="1">
      <alignment horizontal="center" vertical="center"/>
    </xf>
    <xf numFmtId="0" fontId="39" fillId="0" borderId="29" xfId="0" applyFont="1" applyBorder="1" applyAlignment="1">
      <alignment horizontal="center" vertical="center"/>
    </xf>
    <xf numFmtId="0" fontId="39" fillId="0" borderId="75" xfId="0" applyFont="1" applyBorder="1" applyAlignment="1">
      <alignment horizontal="center" vertical="center"/>
    </xf>
    <xf numFmtId="0" fontId="39" fillId="0" borderId="76" xfId="0" applyFont="1" applyBorder="1" applyAlignment="1">
      <alignment horizontal="center" vertical="center"/>
    </xf>
    <xf numFmtId="0" fontId="79" fillId="6" borderId="16" xfId="0" applyFont="1" applyFill="1" applyBorder="1" applyAlignment="1">
      <alignment horizontal="center" vertical="center"/>
    </xf>
    <xf numFmtId="0" fontId="79" fillId="6" borderId="22" xfId="0" applyFont="1" applyFill="1" applyBorder="1" applyAlignment="1">
      <alignment horizontal="center" vertical="center"/>
    </xf>
    <xf numFmtId="0" fontId="39" fillId="0" borderId="16" xfId="0" applyFont="1" applyBorder="1" applyAlignment="1">
      <alignment horizontal="center" vertical="center"/>
    </xf>
    <xf numFmtId="0" fontId="39" fillId="0" borderId="22" xfId="0" applyFont="1" applyBorder="1" applyAlignment="1">
      <alignment horizontal="center" vertical="center"/>
    </xf>
    <xf numFmtId="0" fontId="79" fillId="6" borderId="28" xfId="0" applyFont="1" applyFill="1" applyBorder="1" applyAlignment="1">
      <alignment horizontal="center" vertical="center"/>
    </xf>
    <xf numFmtId="0" fontId="79" fillId="6" borderId="29" xfId="0" applyFont="1" applyFill="1" applyBorder="1" applyAlignment="1">
      <alignment horizontal="center" vertical="center"/>
    </xf>
    <xf numFmtId="0" fontId="39" fillId="6" borderId="16" xfId="0" applyFont="1" applyFill="1" applyBorder="1" applyAlignment="1">
      <alignment horizontal="center" vertical="center"/>
    </xf>
    <xf numFmtId="0" fontId="39" fillId="6" borderId="22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/>
    </xf>
    <xf numFmtId="0" fontId="39" fillId="0" borderId="23" xfId="0" applyFont="1" applyBorder="1" applyAlignment="1">
      <alignment horizontal="center" vertical="center"/>
    </xf>
    <xf numFmtId="0" fontId="39" fillId="0" borderId="14" xfId="0" applyFont="1" applyBorder="1" applyAlignment="1">
      <alignment horizontal="center" vertical="center"/>
    </xf>
    <xf numFmtId="0" fontId="44" fillId="14" borderId="27" xfId="0" applyFont="1" applyFill="1" applyBorder="1" applyAlignment="1">
      <alignment horizontal="center" vertical="center"/>
    </xf>
    <xf numFmtId="0" fontId="39" fillId="5" borderId="14" xfId="0" applyFont="1" applyFill="1" applyBorder="1" applyAlignment="1">
      <alignment horizontal="center" vertical="center"/>
    </xf>
    <xf numFmtId="0" fontId="39" fillId="5" borderId="14" xfId="0" applyFont="1" applyFill="1" applyBorder="1" applyAlignment="1">
      <alignment horizontal="center" vertical="center" textRotation="180"/>
    </xf>
    <xf numFmtId="0" fontId="40" fillId="0" borderId="14" xfId="0" applyFont="1" applyFill="1" applyBorder="1" applyAlignment="1">
      <alignment horizontal="center" vertical="center"/>
    </xf>
    <xf numFmtId="0" fontId="39" fillId="22" borderId="28" xfId="0" applyFont="1" applyFill="1" applyBorder="1" applyAlignment="1">
      <alignment horizontal="center" vertical="center"/>
    </xf>
    <xf numFmtId="0" fontId="39" fillId="22" borderId="29" xfId="0" applyFont="1" applyFill="1" applyBorder="1" applyAlignment="1">
      <alignment horizontal="center" vertical="center"/>
    </xf>
    <xf numFmtId="0" fontId="39" fillId="5" borderId="15" xfId="0" applyFont="1" applyFill="1" applyBorder="1" applyAlignment="1">
      <alignment horizontal="center" vertical="center"/>
    </xf>
    <xf numFmtId="0" fontId="39" fillId="5" borderId="15" xfId="0" applyFont="1" applyFill="1" applyBorder="1" applyAlignment="1">
      <alignment horizontal="center" vertical="center" textRotation="180"/>
    </xf>
    <xf numFmtId="0" fontId="39" fillId="22" borderId="65" xfId="0" applyFont="1" applyFill="1" applyBorder="1" applyAlignment="1">
      <alignment horizontal="center" vertical="center"/>
    </xf>
    <xf numFmtId="0" fontId="39" fillId="22" borderId="80" xfId="0" applyFont="1" applyFill="1" applyBorder="1" applyAlignment="1">
      <alignment horizontal="center" vertical="center"/>
    </xf>
    <xf numFmtId="0" fontId="35" fillId="0" borderId="75" xfId="0" applyFont="1" applyFill="1" applyBorder="1" applyAlignment="1">
      <alignment horizontal="center" vertical="center"/>
    </xf>
    <xf numFmtId="0" fontId="35" fillId="0" borderId="81" xfId="0" applyFont="1" applyFill="1" applyBorder="1" applyAlignment="1">
      <alignment horizontal="center" vertical="center"/>
    </xf>
    <xf numFmtId="0" fontId="35" fillId="0" borderId="76" xfId="0" applyFont="1" applyFill="1" applyBorder="1" applyAlignment="1">
      <alignment horizontal="center" vertical="center"/>
    </xf>
    <xf numFmtId="0" fontId="39" fillId="22" borderId="31" xfId="0" applyFont="1" applyFill="1" applyBorder="1" applyAlignment="1">
      <alignment horizontal="center" vertical="center"/>
    </xf>
    <xf numFmtId="0" fontId="39" fillId="22" borderId="32" xfId="0" applyFont="1" applyFill="1" applyBorder="1" applyAlignment="1">
      <alignment horizontal="center" vertical="center"/>
    </xf>
    <xf numFmtId="0" fontId="39" fillId="5" borderId="27" xfId="0" applyFont="1" applyFill="1" applyBorder="1" applyAlignment="1">
      <alignment horizontal="center" vertical="center"/>
    </xf>
    <xf numFmtId="0" fontId="39" fillId="5" borderId="27" xfId="0" applyFont="1" applyFill="1" applyBorder="1" applyAlignment="1">
      <alignment horizontal="center" vertical="center" textRotation="180"/>
    </xf>
    <xf numFmtId="0" fontId="35" fillId="0" borderId="21" xfId="0" applyFont="1" applyFill="1" applyBorder="1" applyAlignment="1">
      <alignment horizontal="center" vertical="center"/>
    </xf>
    <xf numFmtId="0" fontId="35" fillId="0" borderId="82" xfId="0" applyFont="1" applyFill="1" applyBorder="1" applyAlignment="1">
      <alignment horizontal="center" vertical="center"/>
    </xf>
    <xf numFmtId="0" fontId="35" fillId="0" borderId="59" xfId="0" applyFont="1" applyFill="1" applyBorder="1" applyAlignment="1">
      <alignment horizontal="center" vertical="center"/>
    </xf>
    <xf numFmtId="0" fontId="39" fillId="22" borderId="3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top" wrapText="1"/>
    </xf>
    <xf numFmtId="0" fontId="18" fillId="14" borderId="15" xfId="0" applyFont="1" applyFill="1" applyBorder="1" applyAlignment="1">
      <alignment horizontal="center" vertical="center" wrapText="1"/>
    </xf>
    <xf numFmtId="0" fontId="12" fillId="7" borderId="23" xfId="0" applyFont="1" applyFill="1" applyBorder="1" applyAlignment="1">
      <alignment horizontal="center" vertical="center" textRotation="180"/>
    </xf>
    <xf numFmtId="0" fontId="12" fillId="7" borderId="14" xfId="0" applyFont="1" applyFill="1" applyBorder="1" applyAlignment="1">
      <alignment horizontal="center" vertical="center" textRotation="180"/>
    </xf>
    <xf numFmtId="0" fontId="12" fillId="7" borderId="15" xfId="0" applyFont="1" applyFill="1" applyBorder="1" applyAlignment="1">
      <alignment horizontal="center" vertical="center" textRotation="180"/>
    </xf>
    <xf numFmtId="0" fontId="13" fillId="9" borderId="23" xfId="0" applyFont="1" applyFill="1" applyBorder="1" applyAlignment="1">
      <alignment horizontal="left" textRotation="180"/>
    </xf>
    <xf numFmtId="0" fontId="13" fillId="9" borderId="14" xfId="0" applyFont="1" applyFill="1" applyBorder="1" applyAlignment="1">
      <alignment horizontal="left" textRotation="180"/>
    </xf>
    <xf numFmtId="0" fontId="16" fillId="10" borderId="14" xfId="0" applyFont="1" applyFill="1" applyBorder="1" applyAlignment="1">
      <alignment horizontal="center" vertical="top" textRotation="180"/>
    </xf>
    <xf numFmtId="0" fontId="16" fillId="10" borderId="15" xfId="0" applyFont="1" applyFill="1" applyBorder="1" applyAlignment="1">
      <alignment horizontal="center" vertical="top" textRotation="180"/>
    </xf>
    <xf numFmtId="0" fontId="12" fillId="12" borderId="26" xfId="0" applyFont="1" applyFill="1" applyBorder="1" applyAlignment="1">
      <alignment horizontal="center" vertical="center" textRotation="180"/>
    </xf>
    <xf numFmtId="0" fontId="12" fillId="12" borderId="14" xfId="0" applyFont="1" applyFill="1" applyBorder="1" applyAlignment="1">
      <alignment horizontal="center" vertical="center" textRotation="180"/>
    </xf>
    <xf numFmtId="0" fontId="12" fillId="12" borderId="15" xfId="0" applyFont="1" applyFill="1" applyBorder="1" applyAlignment="1">
      <alignment horizontal="center" vertical="center" textRotation="180"/>
    </xf>
    <xf numFmtId="0" fontId="12" fillId="0" borderId="23" xfId="0" applyFont="1" applyFill="1" applyBorder="1" applyAlignment="1">
      <alignment horizontal="center" textRotation="180"/>
    </xf>
    <xf numFmtId="0" fontId="12" fillId="0" borderId="14" xfId="0" applyFont="1" applyFill="1" applyBorder="1" applyAlignment="1">
      <alignment horizontal="center" textRotation="180"/>
    </xf>
    <xf numFmtId="0" fontId="12" fillId="0" borderId="15" xfId="0" applyFont="1" applyFill="1" applyBorder="1" applyAlignment="1">
      <alignment horizontal="center" textRotation="180"/>
    </xf>
    <xf numFmtId="0" fontId="13" fillId="0" borderId="26" xfId="0" applyFont="1" applyFill="1" applyBorder="1" applyAlignment="1">
      <alignment horizontal="center" vertical="top" textRotation="180"/>
    </xf>
    <xf numFmtId="0" fontId="13" fillId="0" borderId="14" xfId="0" applyFont="1" applyFill="1" applyBorder="1" applyAlignment="1">
      <alignment horizontal="center" vertical="top" textRotation="180"/>
    </xf>
    <xf numFmtId="0" fontId="13" fillId="0" borderId="15" xfId="0" applyFont="1" applyFill="1" applyBorder="1" applyAlignment="1">
      <alignment horizontal="center" vertical="top" textRotation="180"/>
    </xf>
    <xf numFmtId="0" fontId="13" fillId="0" borderId="26" xfId="0" applyFont="1" applyFill="1" applyBorder="1" applyAlignment="1">
      <alignment horizontal="left" textRotation="180"/>
    </xf>
    <xf numFmtId="0" fontId="13" fillId="0" borderId="14" xfId="0" applyFont="1" applyFill="1" applyBorder="1" applyAlignment="1">
      <alignment horizontal="left" textRotation="180"/>
    </xf>
    <xf numFmtId="0" fontId="13" fillId="0" borderId="15" xfId="0" applyFont="1" applyFill="1" applyBorder="1" applyAlignment="1">
      <alignment horizontal="left" textRotation="180"/>
    </xf>
    <xf numFmtId="0" fontId="0" fillId="6" borderId="26" xfId="0" applyFill="1" applyBorder="1" applyAlignment="1">
      <alignment horizontal="center" vertical="top"/>
    </xf>
    <xf numFmtId="0" fontId="0" fillId="6" borderId="14" xfId="0" applyFill="1" applyBorder="1" applyAlignment="1">
      <alignment horizontal="center" vertical="top"/>
    </xf>
    <xf numFmtId="0" fontId="0" fillId="6" borderId="15" xfId="0" applyFill="1" applyBorder="1" applyAlignment="1">
      <alignment horizontal="center" vertical="top"/>
    </xf>
    <xf numFmtId="0" fontId="12" fillId="8" borderId="25" xfId="0" applyFont="1" applyFill="1" applyBorder="1" applyAlignment="1">
      <alignment horizontal="center" vertical="center" textRotation="180"/>
    </xf>
    <xf numFmtId="0" fontId="12" fillId="8" borderId="24" xfId="0" applyFont="1" applyFill="1" applyBorder="1" applyAlignment="1">
      <alignment horizontal="center" vertical="center" textRotation="180"/>
    </xf>
    <xf numFmtId="0" fontId="12" fillId="8" borderId="27" xfId="0" applyFont="1" applyFill="1" applyBorder="1" applyAlignment="1">
      <alignment horizontal="center" vertical="center" textRotation="180"/>
    </xf>
    <xf numFmtId="0" fontId="13" fillId="0" borderId="25" xfId="0" applyFont="1" applyFill="1" applyBorder="1" applyAlignment="1">
      <alignment horizontal="center" vertical="top" textRotation="180"/>
    </xf>
    <xf numFmtId="0" fontId="13" fillId="0" borderId="24" xfId="0" applyFont="1" applyFill="1" applyBorder="1" applyAlignment="1">
      <alignment horizontal="center" vertical="top" textRotation="180"/>
    </xf>
    <xf numFmtId="0" fontId="13" fillId="0" borderId="27" xfId="0" applyFont="1" applyFill="1" applyBorder="1" applyAlignment="1">
      <alignment horizontal="center" vertical="top" textRotation="180"/>
    </xf>
    <xf numFmtId="0" fontId="15" fillId="2" borderId="26" xfId="0" applyFont="1" applyFill="1" applyBorder="1" applyAlignment="1">
      <alignment horizontal="center" vertical="top" textRotation="180"/>
    </xf>
    <xf numFmtId="0" fontId="15" fillId="2" borderId="14" xfId="0" applyFont="1" applyFill="1" applyBorder="1" applyAlignment="1">
      <alignment horizontal="center" vertical="top" textRotation="180"/>
    </xf>
    <xf numFmtId="0" fontId="15" fillId="2" borderId="15" xfId="0" applyFont="1" applyFill="1" applyBorder="1" applyAlignment="1">
      <alignment horizontal="center" vertical="top" textRotation="180"/>
    </xf>
    <xf numFmtId="0" fontId="0" fillId="6" borderId="25" xfId="0" applyFill="1" applyBorder="1" applyAlignment="1">
      <alignment horizontal="center" vertical="top"/>
    </xf>
    <xf numFmtId="0" fontId="0" fillId="6" borderId="24" xfId="0" applyFill="1" applyBorder="1" applyAlignment="1">
      <alignment horizontal="center" vertical="top"/>
    </xf>
    <xf numFmtId="0" fontId="0" fillId="6" borderId="27" xfId="0" applyFill="1" applyBorder="1" applyAlignment="1">
      <alignment horizontal="center" vertical="top"/>
    </xf>
    <xf numFmtId="0" fontId="17" fillId="11" borderId="26" xfId="0" applyFont="1" applyFill="1" applyBorder="1" applyAlignment="1">
      <alignment horizontal="center" vertical="top" textRotation="180"/>
    </xf>
    <xf numFmtId="0" fontId="17" fillId="11" borderId="14" xfId="0" applyFont="1" applyFill="1" applyBorder="1" applyAlignment="1">
      <alignment horizontal="center" vertical="top" textRotation="180"/>
    </xf>
    <xf numFmtId="0" fontId="17" fillId="11" borderId="15" xfId="0" applyFont="1" applyFill="1" applyBorder="1" applyAlignment="1">
      <alignment horizontal="center" vertical="top" textRotation="180"/>
    </xf>
    <xf numFmtId="0" fontId="15" fillId="0" borderId="23" xfId="0" applyFont="1" applyFill="1" applyBorder="1" applyAlignment="1">
      <alignment horizontal="center" vertical="top" textRotation="180"/>
    </xf>
    <xf numFmtId="0" fontId="15" fillId="0" borderId="14" xfId="0" applyFont="1" applyFill="1" applyBorder="1" applyAlignment="1">
      <alignment horizontal="center" vertical="top" textRotation="180"/>
    </xf>
    <xf numFmtId="0" fontId="15" fillId="0" borderId="15" xfId="0" applyFont="1" applyFill="1" applyBorder="1" applyAlignment="1">
      <alignment horizontal="center" vertical="top" textRotation="180"/>
    </xf>
    <xf numFmtId="0" fontId="13" fillId="13" borderId="26" xfId="0" applyFont="1" applyFill="1" applyBorder="1" applyAlignment="1">
      <alignment horizontal="center" vertical="center" textRotation="180"/>
    </xf>
    <xf numFmtId="0" fontId="13" fillId="13" borderId="14" xfId="0" applyFont="1" applyFill="1" applyBorder="1" applyAlignment="1">
      <alignment horizontal="center" vertical="center" textRotation="180"/>
    </xf>
    <xf numFmtId="0" fontId="13" fillId="13" borderId="15" xfId="0" applyFont="1" applyFill="1" applyBorder="1" applyAlignment="1">
      <alignment horizontal="center" vertical="center" textRotation="180"/>
    </xf>
    <xf numFmtId="0" fontId="13" fillId="15" borderId="26" xfId="0" applyFont="1" applyFill="1" applyBorder="1" applyAlignment="1">
      <alignment horizontal="center" vertical="top" textRotation="180"/>
    </xf>
    <xf numFmtId="0" fontId="13" fillId="15" borderId="14" xfId="0" applyFont="1" applyFill="1" applyBorder="1" applyAlignment="1">
      <alignment horizontal="center" vertical="top" textRotation="180"/>
    </xf>
    <xf numFmtId="0" fontId="13" fillId="15" borderId="15" xfId="0" applyFont="1" applyFill="1" applyBorder="1" applyAlignment="1">
      <alignment horizontal="center" vertical="top" textRotation="180"/>
    </xf>
    <xf numFmtId="0" fontId="20" fillId="0" borderId="16" xfId="0" applyFont="1" applyFill="1" applyBorder="1" applyAlignment="1">
      <alignment horizontal="right" vertical="center"/>
    </xf>
    <xf numFmtId="0" fontId="20" fillId="0" borderId="22" xfId="0" applyFont="1" applyFill="1" applyBorder="1" applyAlignment="1">
      <alignment horizontal="right" vertical="center"/>
    </xf>
    <xf numFmtId="0" fontId="20" fillId="0" borderId="28" xfId="0" applyFont="1" applyFill="1" applyBorder="1" applyAlignment="1">
      <alignment horizontal="right" vertical="center"/>
    </xf>
    <xf numFmtId="0" fontId="20" fillId="0" borderId="29" xfId="0" applyFont="1" applyFill="1" applyBorder="1" applyAlignment="1">
      <alignment horizontal="right" vertical="center"/>
    </xf>
    <xf numFmtId="0" fontId="20" fillId="3" borderId="31" xfId="0" applyFont="1" applyFill="1" applyBorder="1" applyAlignment="1">
      <alignment horizontal="center" vertical="center"/>
    </xf>
    <xf numFmtId="0" fontId="20" fillId="3" borderId="32" xfId="0" applyFont="1" applyFill="1" applyBorder="1" applyAlignment="1">
      <alignment horizontal="center" vertical="center"/>
    </xf>
    <xf numFmtId="0" fontId="20" fillId="29" borderId="14" xfId="0" applyFont="1" applyFill="1" applyBorder="1" applyAlignment="1">
      <alignment horizontal="center" vertical="center" wrapText="1"/>
    </xf>
    <xf numFmtId="0" fontId="20" fillId="29" borderId="15" xfId="0" applyFont="1" applyFill="1" applyBorder="1" applyAlignment="1">
      <alignment horizontal="center" vertical="center" wrapText="1"/>
    </xf>
    <xf numFmtId="0" fontId="20" fillId="29" borderId="20" xfId="0" applyFont="1" applyFill="1" applyBorder="1" applyAlignment="1">
      <alignment horizontal="center" vertical="center" wrapText="1"/>
    </xf>
    <xf numFmtId="0" fontId="20" fillId="29" borderId="27" xfId="0" applyFont="1" applyFill="1" applyBorder="1" applyAlignment="1">
      <alignment horizontal="center" vertical="center" wrapText="1"/>
    </xf>
    <xf numFmtId="0" fontId="106" fillId="5" borderId="23" xfId="0" applyFont="1" applyFill="1" applyBorder="1" applyAlignment="1">
      <alignment horizontal="center" vertical="center" wrapText="1"/>
    </xf>
    <xf numFmtId="0" fontId="95" fillId="0" borderId="0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/>
    </xf>
    <xf numFmtId="0" fontId="106" fillId="5" borderId="14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14" fillId="29" borderId="15" xfId="0" applyFont="1" applyFill="1" applyBorder="1" applyAlignment="1">
      <alignment horizontal="center" vertical="center" wrapText="1"/>
    </xf>
    <xf numFmtId="0" fontId="104" fillId="0" borderId="0" xfId="0" applyFont="1" applyFill="1" applyBorder="1" applyAlignment="1">
      <alignment horizontal="center" vertical="center" wrapText="1"/>
    </xf>
    <xf numFmtId="0" fontId="106" fillId="0" borderId="0" xfId="0" applyFont="1" applyFill="1" applyBorder="1" applyAlignment="1">
      <alignment horizontal="center" vertical="center" wrapText="1"/>
    </xf>
    <xf numFmtId="0" fontId="101" fillId="29" borderId="16" xfId="0" applyFont="1" applyFill="1" applyBorder="1" applyAlignment="1">
      <alignment horizontal="center" vertical="center" wrapText="1"/>
    </xf>
    <xf numFmtId="0" fontId="101" fillId="29" borderId="22" xfId="0" applyFont="1" applyFill="1" applyBorder="1" applyAlignment="1">
      <alignment horizontal="center" vertical="center" wrapText="1"/>
    </xf>
    <xf numFmtId="0" fontId="96" fillId="0" borderId="0" xfId="0" applyFont="1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 AFFLUENZA ALLE URNE  - ELEZIONE RSU ASP COSENZA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7.0382158013565399E-2"/>
          <c:y val="8.8820746055024644E-2"/>
          <c:w val="0.89201100488577945"/>
          <c:h val="0.6152620230189023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0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'[1]MASTER  DEFINITIVO'!$D$2:$V$2</c:f>
              <c:strCache>
                <c:ptCount val="19"/>
                <c:pt idx="0">
                  <c:v>PRAIA A MARE</c:v>
                </c:pt>
                <c:pt idx="1">
                  <c:v>CETRARO</c:v>
                </c:pt>
                <c:pt idx="2">
                  <c:v>PAOLA</c:v>
                </c:pt>
                <c:pt idx="3">
                  <c:v>AMANTEA</c:v>
                </c:pt>
                <c:pt idx="4">
                  <c:v>CASTROVILLARI</c:v>
                </c:pt>
                <c:pt idx="5">
                  <c:v>MORMANNO</c:v>
                </c:pt>
                <c:pt idx="6">
                  <c:v>LUNGRO</c:v>
                </c:pt>
                <c:pt idx="7">
                  <c:v>SAN MARCO ARGENTANO</c:v>
                </c:pt>
                <c:pt idx="8">
                  <c:v>TREBISACCE</c:v>
                </c:pt>
                <c:pt idx="9">
                  <c:v>ROSSANO</c:v>
                </c:pt>
                <c:pt idx="10">
                  <c:v>CORIGLIANO</c:v>
                </c:pt>
                <c:pt idx="11">
                  <c:v>CARIATI</c:v>
                </c:pt>
                <c:pt idx="12">
                  <c:v>COSENZA</c:v>
                </c:pt>
                <c:pt idx="13">
                  <c:v>ACRI</c:v>
                </c:pt>
                <c:pt idx="14">
                  <c:v> RENDE</c:v>
                </c:pt>
                <c:pt idx="15">
                  <c:v>SAN GIOVANNI IN FIORE</c:v>
                </c:pt>
                <c:pt idx="16">
                  <c:v>ROGLIANO</c:v>
                </c:pt>
                <c:pt idx="17">
                  <c:v>CASSANO JONIO</c:v>
                </c:pt>
                <c:pt idx="18">
                  <c:v>TAVERNA DI MONTALTO UFFUGO</c:v>
                </c:pt>
              </c:strCache>
            </c:strRef>
          </c:cat>
          <c:val>
            <c:numRef>
              <c:f>'[1]MASTER  DEFINITIVO'!$D$15:$V$15</c:f>
              <c:numCache>
                <c:formatCode>General</c:formatCode>
                <c:ptCount val="19"/>
                <c:pt idx="0">
                  <c:v>85</c:v>
                </c:pt>
                <c:pt idx="1">
                  <c:v>89.967637540453069</c:v>
                </c:pt>
                <c:pt idx="2">
                  <c:v>87.859424920127793</c:v>
                </c:pt>
                <c:pt idx="3">
                  <c:v>95.833333333333329</c:v>
                </c:pt>
                <c:pt idx="4">
                  <c:v>79.032258064516128</c:v>
                </c:pt>
                <c:pt idx="5">
                  <c:v>92.957746478873233</c:v>
                </c:pt>
                <c:pt idx="6">
                  <c:v>92.452830188679243</c:v>
                </c:pt>
                <c:pt idx="7">
                  <c:v>66.942148760330582</c:v>
                </c:pt>
                <c:pt idx="8">
                  <c:v>88.627450980392155</c:v>
                </c:pt>
                <c:pt idx="9">
                  <c:v>84.49438202247191</c:v>
                </c:pt>
                <c:pt idx="10">
                  <c:v>91.228070175438603</c:v>
                </c:pt>
                <c:pt idx="11">
                  <c:v>93.421052631578945</c:v>
                </c:pt>
                <c:pt idx="12">
                  <c:v>77.40492170022371</c:v>
                </c:pt>
                <c:pt idx="13">
                  <c:v>89.940828402366861</c:v>
                </c:pt>
                <c:pt idx="14">
                  <c:v>81.65680473372781</c:v>
                </c:pt>
                <c:pt idx="15">
                  <c:v>89.893617021276597</c:v>
                </c:pt>
                <c:pt idx="16">
                  <c:v>92.307692307692307</c:v>
                </c:pt>
                <c:pt idx="17">
                  <c:v>91.803278688524586</c:v>
                </c:pt>
                <c:pt idx="18">
                  <c:v>91.803278688524586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01976832"/>
        <c:axId val="221340416"/>
      </c:barChart>
      <c:catAx>
        <c:axId val="201976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21340416"/>
        <c:crosses val="autoZero"/>
        <c:auto val="1"/>
        <c:lblAlgn val="ctr"/>
        <c:lblOffset val="100"/>
        <c:noMultiLvlLbl val="0"/>
      </c:catAx>
      <c:valAx>
        <c:axId val="221340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1976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11.png"/><Relationship Id="rId10" Type="http://schemas.openxmlformats.org/officeDocument/2006/relationships/chart" Target="../charts/chart1.xml"/><Relationship Id="rId4" Type="http://schemas.openxmlformats.org/officeDocument/2006/relationships/image" Target="../media/image10.jpeg"/><Relationship Id="rId9" Type="http://schemas.openxmlformats.org/officeDocument/2006/relationships/image" Target="../media/image13.gif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15.png"/><Relationship Id="rId7" Type="http://schemas.openxmlformats.org/officeDocument/2006/relationships/image" Target="../media/image19.jpeg"/><Relationship Id="rId2" Type="http://schemas.openxmlformats.org/officeDocument/2006/relationships/image" Target="../media/image3.png"/><Relationship Id="rId1" Type="http://schemas.openxmlformats.org/officeDocument/2006/relationships/image" Target="../media/image14.jpeg"/><Relationship Id="rId6" Type="http://schemas.openxmlformats.org/officeDocument/2006/relationships/image" Target="../media/image18.jpeg"/><Relationship Id="rId5" Type="http://schemas.openxmlformats.org/officeDocument/2006/relationships/image" Target="../media/image17.jpeg"/><Relationship Id="rId10" Type="http://schemas.openxmlformats.org/officeDocument/2006/relationships/image" Target="../media/image20.png"/><Relationship Id="rId4" Type="http://schemas.openxmlformats.org/officeDocument/2006/relationships/image" Target="../media/image16.jpeg"/><Relationship Id="rId9" Type="http://schemas.openxmlformats.org/officeDocument/2006/relationships/image" Target="../media/image13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400051</xdr:colOff>
      <xdr:row>1</xdr:row>
      <xdr:rowOff>250431</xdr:rowOff>
    </xdr:from>
    <xdr:ext cx="3223251" cy="1797443"/>
    <xdr:pic>
      <xdr:nvPicPr>
        <xdr:cNvPr id="2" name="Immagine 1" descr="Immagine correlat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1" y="1012431"/>
          <a:ext cx="3223251" cy="17974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66676</xdr:colOff>
      <xdr:row>21</xdr:row>
      <xdr:rowOff>83744</xdr:rowOff>
    </xdr:from>
    <xdr:ext cx="888193" cy="495300"/>
    <xdr:pic>
      <xdr:nvPicPr>
        <xdr:cNvPr id="2" name="Immagine 1" descr="Immagine correlat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01676" y="12294794"/>
          <a:ext cx="888193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17318</xdr:colOff>
      <xdr:row>49</xdr:row>
      <xdr:rowOff>173181</xdr:rowOff>
    </xdr:from>
    <xdr:ext cx="914400" cy="500025"/>
    <xdr:pic>
      <xdr:nvPicPr>
        <xdr:cNvPr id="3" name="Immagine 2" descr="Risultati immagini per fials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52318" y="26471706"/>
          <a:ext cx="914400" cy="5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536863</xdr:colOff>
      <xdr:row>86</xdr:row>
      <xdr:rowOff>69273</xdr:rowOff>
    </xdr:from>
    <xdr:ext cx="612321" cy="602242"/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557413" y="44912973"/>
          <a:ext cx="612321" cy="602242"/>
        </a:xfrm>
        <a:prstGeom prst="rect">
          <a:avLst/>
        </a:prstGeom>
      </xdr:spPr>
    </xdr:pic>
    <xdr:clientData/>
  </xdr:oneCellAnchor>
  <xdr:oneCellAnchor>
    <xdr:from>
      <xdr:col>14</xdr:col>
      <xdr:colOff>17318</xdr:colOff>
      <xdr:row>110</xdr:row>
      <xdr:rowOff>121227</xdr:rowOff>
    </xdr:from>
    <xdr:ext cx="693964" cy="461986"/>
    <xdr:pic>
      <xdr:nvPicPr>
        <xdr:cNvPr id="5" name="Immagine 4" descr="Risultati immagini per uil fpl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52318" y="57290277"/>
          <a:ext cx="693964" cy="4619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450273</xdr:colOff>
      <xdr:row>103</xdr:row>
      <xdr:rowOff>121227</xdr:rowOff>
    </xdr:from>
    <xdr:ext cx="501061" cy="476250"/>
    <xdr:pic>
      <xdr:nvPicPr>
        <xdr:cNvPr id="6" name="Immagine 5" descr="Risultati immagini per nursind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28048" y="53604102"/>
          <a:ext cx="501061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289791</xdr:colOff>
      <xdr:row>143</xdr:row>
      <xdr:rowOff>148648</xdr:rowOff>
    </xdr:from>
    <xdr:ext cx="638175" cy="506248"/>
    <xdr:pic>
      <xdr:nvPicPr>
        <xdr:cNvPr id="7" name="Immagine 6" descr="Risultati immagini per nursing up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67566" y="73881673"/>
          <a:ext cx="638175" cy="5062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138546</xdr:colOff>
      <xdr:row>153</xdr:row>
      <xdr:rowOff>103910</xdr:rowOff>
    </xdr:from>
    <xdr:ext cx="400050" cy="512449"/>
    <xdr:pic>
      <xdr:nvPicPr>
        <xdr:cNvPr id="8" name="Immagine 7" descr="Risultati immagini per cgil fp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3546" y="79009010"/>
          <a:ext cx="400050" cy="5124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17318</xdr:colOff>
      <xdr:row>174</xdr:row>
      <xdr:rowOff>86591</xdr:rowOff>
    </xdr:from>
    <xdr:ext cx="467499" cy="523875"/>
    <xdr:pic>
      <xdr:nvPicPr>
        <xdr:cNvPr id="9" name="Immagine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4666768" y="89716841"/>
          <a:ext cx="467499" cy="523875"/>
        </a:xfrm>
        <a:prstGeom prst="rect">
          <a:avLst/>
        </a:prstGeom>
      </xdr:spPr>
    </xdr:pic>
    <xdr:clientData/>
  </xdr:oneCellAnchor>
  <xdr:oneCellAnchor>
    <xdr:from>
      <xdr:col>15</xdr:col>
      <xdr:colOff>207817</xdr:colOff>
      <xdr:row>184</xdr:row>
      <xdr:rowOff>86591</xdr:rowOff>
    </xdr:from>
    <xdr:ext cx="733425" cy="590068"/>
    <xdr:pic>
      <xdr:nvPicPr>
        <xdr:cNvPr id="10" name="Immagine 9" descr="Risultati immagini per ugl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00042" y="94888916"/>
          <a:ext cx="733425" cy="5900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23</xdr:col>
      <xdr:colOff>259773</xdr:colOff>
      <xdr:row>0</xdr:row>
      <xdr:rowOff>0</xdr:rowOff>
    </xdr:from>
    <xdr:to>
      <xdr:col>45</xdr:col>
      <xdr:colOff>432955</xdr:colOff>
      <xdr:row>10</xdr:row>
      <xdr:rowOff>450273</xdr:rowOff>
    </xdr:to>
    <xdr:graphicFrame macro="">
      <xdr:nvGraphicFramePr>
        <xdr:cNvPr id="11" name="Grafic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105588</xdr:colOff>
      <xdr:row>42</xdr:row>
      <xdr:rowOff>102187</xdr:rowOff>
    </xdr:from>
    <xdr:ext cx="737566" cy="1348792"/>
    <xdr:pic>
      <xdr:nvPicPr>
        <xdr:cNvPr id="5" name="Immagine 4" descr="Risultati immagini per fial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114300" y="7437250"/>
          <a:ext cx="1348792" cy="7375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114720</xdr:colOff>
      <xdr:row>71</xdr:row>
      <xdr:rowOff>70402</xdr:rowOff>
    </xdr:from>
    <xdr:ext cx="666311" cy="655343"/>
    <xdr:pic>
      <xdr:nvPicPr>
        <xdr:cNvPr id="6" name="Immagine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9045" y="11633752"/>
          <a:ext cx="666311" cy="655343"/>
        </a:xfrm>
        <a:prstGeom prst="rect">
          <a:avLst/>
        </a:prstGeom>
      </xdr:spPr>
    </xdr:pic>
    <xdr:clientData/>
  </xdr:oneCellAnchor>
  <xdr:oneCellAnchor>
    <xdr:from>
      <xdr:col>2</xdr:col>
      <xdr:colOff>130200</xdr:colOff>
      <xdr:row>81</xdr:row>
      <xdr:rowOff>68330</xdr:rowOff>
    </xdr:from>
    <xdr:ext cx="749413" cy="712305"/>
    <xdr:pic>
      <xdr:nvPicPr>
        <xdr:cNvPr id="7" name="Immagine 6" descr="Risultati immagini per nursind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25" y="13089005"/>
          <a:ext cx="749413" cy="7123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157558</xdr:colOff>
      <xdr:row>13</xdr:row>
      <xdr:rowOff>77912</xdr:rowOff>
    </xdr:from>
    <xdr:ext cx="757480" cy="1358346"/>
    <xdr:pic>
      <xdr:nvPicPr>
        <xdr:cNvPr id="13" name="Immagine 12" descr="Immagine correlata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90525" y="2873895"/>
          <a:ext cx="1358346" cy="757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126777</xdr:colOff>
      <xdr:row>99</xdr:row>
      <xdr:rowOff>130399</xdr:rowOff>
    </xdr:from>
    <xdr:ext cx="770518" cy="1157421"/>
    <xdr:pic>
      <xdr:nvPicPr>
        <xdr:cNvPr id="16" name="Immagine 15" descr="Risultati immagini per uil fpl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247650" y="16440151"/>
          <a:ext cx="1157421" cy="7705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68914</xdr:colOff>
      <xdr:row>120</xdr:row>
      <xdr:rowOff>178736</xdr:rowOff>
    </xdr:from>
    <xdr:ext cx="821298" cy="1035326"/>
    <xdr:pic>
      <xdr:nvPicPr>
        <xdr:cNvPr id="18" name="Immagine 17" descr="Risultati immagini per nursing up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276225" y="20250150"/>
          <a:ext cx="1035326" cy="8212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105116</xdr:colOff>
      <xdr:row>135</xdr:row>
      <xdr:rowOff>152059</xdr:rowOff>
    </xdr:from>
    <xdr:ext cx="778565" cy="607797"/>
    <xdr:pic>
      <xdr:nvPicPr>
        <xdr:cNvPr id="19" name="Immagine 18" descr="Risultati immagini per cgil fp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504825" y="22698075"/>
          <a:ext cx="607797" cy="7785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70427</xdr:colOff>
      <xdr:row>150</xdr:row>
      <xdr:rowOff>5774</xdr:rowOff>
    </xdr:from>
    <xdr:to>
      <xdr:col>2</xdr:col>
      <xdr:colOff>885796</xdr:colOff>
      <xdr:row>152</xdr:row>
      <xdr:rowOff>161899</xdr:rowOff>
    </xdr:to>
    <xdr:pic>
      <xdr:nvPicPr>
        <xdr:cNvPr id="20" name="Immagine 1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5400000">
          <a:off x="428625" y="25260301"/>
          <a:ext cx="727624" cy="815369"/>
        </a:xfrm>
        <a:prstGeom prst="rect">
          <a:avLst/>
        </a:prstGeom>
      </xdr:spPr>
    </xdr:pic>
    <xdr:clientData/>
  </xdr:twoCellAnchor>
  <xdr:oneCellAnchor>
    <xdr:from>
      <xdr:col>2</xdr:col>
      <xdr:colOff>153366</xdr:colOff>
      <xdr:row>157</xdr:row>
      <xdr:rowOff>18083</xdr:rowOff>
    </xdr:from>
    <xdr:ext cx="646733" cy="520322"/>
    <xdr:pic>
      <xdr:nvPicPr>
        <xdr:cNvPr id="22" name="Immagine 21" descr="Risultati immagini per ugl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691" y="26459483"/>
          <a:ext cx="646733" cy="5203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0</xdr:colOff>
      <xdr:row>11</xdr:row>
      <xdr:rowOff>28575</xdr:rowOff>
    </xdr:from>
    <xdr:to>
      <xdr:col>6</xdr:col>
      <xdr:colOff>773206</xdr:colOff>
      <xdr:row>13</xdr:row>
      <xdr:rowOff>47625</xdr:rowOff>
    </xdr:to>
    <xdr:sp macro="" textlink="">
      <xdr:nvSpPr>
        <xdr:cNvPr id="2" name="Ovale 1"/>
        <xdr:cNvSpPr/>
      </xdr:nvSpPr>
      <xdr:spPr>
        <a:xfrm>
          <a:off x="5165912" y="6359899"/>
          <a:ext cx="773206" cy="601755"/>
        </a:xfrm>
        <a:prstGeom prst="ellipse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7203</xdr:colOff>
      <xdr:row>43</xdr:row>
      <xdr:rowOff>244930</xdr:rowOff>
    </xdr:from>
    <xdr:to>
      <xdr:col>7</xdr:col>
      <xdr:colOff>0</xdr:colOff>
      <xdr:row>45</xdr:row>
      <xdr:rowOff>263980</xdr:rowOff>
    </xdr:to>
    <xdr:sp macro="" textlink="">
      <xdr:nvSpPr>
        <xdr:cNvPr id="12" name="Ovale 11"/>
        <xdr:cNvSpPr/>
      </xdr:nvSpPr>
      <xdr:spPr>
        <a:xfrm>
          <a:off x="5173115" y="15608195"/>
          <a:ext cx="799620" cy="601756"/>
        </a:xfrm>
        <a:prstGeom prst="ellipse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22412</xdr:colOff>
      <xdr:row>71</xdr:row>
      <xdr:rowOff>212911</xdr:rowOff>
    </xdr:from>
    <xdr:to>
      <xdr:col>7</xdr:col>
      <xdr:colOff>15209</xdr:colOff>
      <xdr:row>73</xdr:row>
      <xdr:rowOff>231961</xdr:rowOff>
    </xdr:to>
    <xdr:sp macro="" textlink="">
      <xdr:nvSpPr>
        <xdr:cNvPr id="15" name="Ovale 14"/>
        <xdr:cNvSpPr/>
      </xdr:nvSpPr>
      <xdr:spPr>
        <a:xfrm>
          <a:off x="5188324" y="23442705"/>
          <a:ext cx="799620" cy="601756"/>
        </a:xfrm>
        <a:prstGeom prst="ellipse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22412</xdr:colOff>
      <xdr:row>82</xdr:row>
      <xdr:rowOff>212912</xdr:rowOff>
    </xdr:from>
    <xdr:to>
      <xdr:col>7</xdr:col>
      <xdr:colOff>15209</xdr:colOff>
      <xdr:row>84</xdr:row>
      <xdr:rowOff>231963</xdr:rowOff>
    </xdr:to>
    <xdr:sp macro="" textlink="">
      <xdr:nvSpPr>
        <xdr:cNvPr id="21" name="Ovale 20"/>
        <xdr:cNvSpPr/>
      </xdr:nvSpPr>
      <xdr:spPr>
        <a:xfrm>
          <a:off x="5188324" y="26356236"/>
          <a:ext cx="799620" cy="601756"/>
        </a:xfrm>
        <a:prstGeom prst="ellipse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22412</xdr:colOff>
      <xdr:row>100</xdr:row>
      <xdr:rowOff>33616</xdr:rowOff>
    </xdr:from>
    <xdr:to>
      <xdr:col>7</xdr:col>
      <xdr:colOff>15209</xdr:colOff>
      <xdr:row>102</xdr:row>
      <xdr:rowOff>52667</xdr:rowOff>
    </xdr:to>
    <xdr:sp macro="" textlink="">
      <xdr:nvSpPr>
        <xdr:cNvPr id="24" name="Ovale 23"/>
        <xdr:cNvSpPr/>
      </xdr:nvSpPr>
      <xdr:spPr>
        <a:xfrm>
          <a:off x="5188324" y="31129940"/>
          <a:ext cx="799620" cy="601756"/>
        </a:xfrm>
        <a:prstGeom prst="ellipse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11206</xdr:colOff>
      <xdr:row>122</xdr:row>
      <xdr:rowOff>89647</xdr:rowOff>
    </xdr:from>
    <xdr:to>
      <xdr:col>7</xdr:col>
      <xdr:colOff>4003</xdr:colOff>
      <xdr:row>124</xdr:row>
      <xdr:rowOff>108697</xdr:rowOff>
    </xdr:to>
    <xdr:sp macro="" textlink="">
      <xdr:nvSpPr>
        <xdr:cNvPr id="26" name="Ovale 25"/>
        <xdr:cNvSpPr/>
      </xdr:nvSpPr>
      <xdr:spPr>
        <a:xfrm>
          <a:off x="5177118" y="37304382"/>
          <a:ext cx="799620" cy="601756"/>
        </a:xfrm>
        <a:prstGeom prst="ellipse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11206</xdr:colOff>
      <xdr:row>135</xdr:row>
      <xdr:rowOff>123264</xdr:rowOff>
    </xdr:from>
    <xdr:to>
      <xdr:col>7</xdr:col>
      <xdr:colOff>4003</xdr:colOff>
      <xdr:row>137</xdr:row>
      <xdr:rowOff>142315</xdr:rowOff>
    </xdr:to>
    <xdr:sp macro="" textlink="">
      <xdr:nvSpPr>
        <xdr:cNvPr id="27" name="Ovale 26"/>
        <xdr:cNvSpPr/>
      </xdr:nvSpPr>
      <xdr:spPr>
        <a:xfrm>
          <a:off x="5177118" y="40834235"/>
          <a:ext cx="799620" cy="601756"/>
        </a:xfrm>
        <a:prstGeom prst="ellipse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22412</xdr:colOff>
      <xdr:row>151</xdr:row>
      <xdr:rowOff>44824</xdr:rowOff>
    </xdr:from>
    <xdr:to>
      <xdr:col>7</xdr:col>
      <xdr:colOff>15209</xdr:colOff>
      <xdr:row>153</xdr:row>
      <xdr:rowOff>63874</xdr:rowOff>
    </xdr:to>
    <xdr:sp macro="" textlink="">
      <xdr:nvSpPr>
        <xdr:cNvPr id="28" name="Ovale 27"/>
        <xdr:cNvSpPr/>
      </xdr:nvSpPr>
      <xdr:spPr>
        <a:xfrm>
          <a:off x="5188324" y="45126089"/>
          <a:ext cx="799620" cy="601756"/>
        </a:xfrm>
        <a:prstGeom prst="ellipse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22412</xdr:colOff>
      <xdr:row>157</xdr:row>
      <xdr:rowOff>100853</xdr:rowOff>
    </xdr:from>
    <xdr:to>
      <xdr:col>7</xdr:col>
      <xdr:colOff>15209</xdr:colOff>
      <xdr:row>159</xdr:row>
      <xdr:rowOff>119903</xdr:rowOff>
    </xdr:to>
    <xdr:sp macro="" textlink="">
      <xdr:nvSpPr>
        <xdr:cNvPr id="30" name="Ovale 29"/>
        <xdr:cNvSpPr/>
      </xdr:nvSpPr>
      <xdr:spPr>
        <a:xfrm>
          <a:off x="5188324" y="46638882"/>
          <a:ext cx="799620" cy="601756"/>
        </a:xfrm>
        <a:prstGeom prst="ellipse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8</xdr:col>
      <xdr:colOff>347870</xdr:colOff>
      <xdr:row>1</xdr:row>
      <xdr:rowOff>17038</xdr:rowOff>
    </xdr:from>
    <xdr:to>
      <xdr:col>17</xdr:col>
      <xdr:colOff>273814</xdr:colOff>
      <xdr:row>30</xdr:row>
      <xdr:rowOff>235075</xdr:rowOff>
    </xdr:to>
    <xdr:pic>
      <xdr:nvPicPr>
        <xdr:cNvPr id="8" name="Immagine 7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800022" y="9177603"/>
          <a:ext cx="6295270" cy="88650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17318</xdr:colOff>
      <xdr:row>1</xdr:row>
      <xdr:rowOff>404812</xdr:rowOff>
    </xdr:from>
    <xdr:ext cx="3701422" cy="2024063"/>
    <xdr:pic>
      <xdr:nvPicPr>
        <xdr:cNvPr id="5" name="Immagine 4" descr="Risultati immagini per fial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193" y="404812"/>
          <a:ext cx="3701422" cy="2024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423863</xdr:colOff>
      <xdr:row>1</xdr:row>
      <xdr:rowOff>166688</xdr:rowOff>
    </xdr:from>
    <xdr:ext cx="2433637" cy="2393578"/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3988" y="166688"/>
          <a:ext cx="2433637" cy="2393578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264103</xdr:colOff>
      <xdr:row>0</xdr:row>
      <xdr:rowOff>253279</xdr:rowOff>
    </xdr:from>
    <xdr:ext cx="2833686" cy="2786372"/>
    <xdr:pic>
      <xdr:nvPicPr>
        <xdr:cNvPr id="5" name="image4.jpe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967" y="253279"/>
          <a:ext cx="2833686" cy="2786372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328613</xdr:colOff>
      <xdr:row>2</xdr:row>
      <xdr:rowOff>23812</xdr:rowOff>
    </xdr:from>
    <xdr:ext cx="2981324" cy="1867900"/>
    <xdr:pic>
      <xdr:nvPicPr>
        <xdr:cNvPr id="11" name="image8.jpe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8738" y="523875"/>
          <a:ext cx="2981324" cy="186790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181840</xdr:colOff>
      <xdr:row>2</xdr:row>
      <xdr:rowOff>117474</xdr:rowOff>
    </xdr:from>
    <xdr:ext cx="2116859" cy="1679251"/>
    <xdr:pic>
      <xdr:nvPicPr>
        <xdr:cNvPr id="2" name="Immagine 1" descr="Risultati immagini per nursing u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840" y="638174"/>
          <a:ext cx="2116859" cy="16792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71437</xdr:colOff>
      <xdr:row>0</xdr:row>
      <xdr:rowOff>384318</xdr:rowOff>
    </xdr:from>
    <xdr:ext cx="3786187" cy="4429991"/>
    <xdr:pic>
      <xdr:nvPicPr>
        <xdr:cNvPr id="6" name="image5.jpe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312" y="384318"/>
          <a:ext cx="3786187" cy="4429991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1</xdr:row>
      <xdr:rowOff>85501</xdr:rowOff>
    </xdr:from>
    <xdr:ext cx="3619500" cy="4055978"/>
    <xdr:pic>
      <xdr:nvPicPr>
        <xdr:cNvPr id="12" name="Immagine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847501"/>
          <a:ext cx="3619500" cy="4055978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129943</xdr:colOff>
      <xdr:row>1</xdr:row>
      <xdr:rowOff>363681</xdr:rowOff>
    </xdr:from>
    <xdr:ext cx="4439260" cy="3325091"/>
    <xdr:pic>
      <xdr:nvPicPr>
        <xdr:cNvPr id="3" name="image2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43" y="1125681"/>
          <a:ext cx="4439260" cy="3325091"/>
        </a:xfrm>
        <a:prstGeom prst="rect">
          <a:avLst/>
        </a:prstGeom>
      </xdr:spPr>
    </xdr:pic>
    <xdr:clientData/>
  </xdr:oneCellAnchor>
  <xdr:oneCellAnchor>
    <xdr:from>
      <xdr:col>0</xdr:col>
      <xdr:colOff>129943</xdr:colOff>
      <xdr:row>1</xdr:row>
      <xdr:rowOff>363681</xdr:rowOff>
    </xdr:from>
    <xdr:ext cx="4439260" cy="3325091"/>
    <xdr:pic>
      <xdr:nvPicPr>
        <xdr:cNvPr id="5" name="image2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43" y="1125681"/>
          <a:ext cx="4439260" cy="3325091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.pagliaro/AppData/Local/Packages/Microsoft.MicrosoftEdge_8wekyb3d8bbwe/TempState/Downloads/RSU%202018/RISULTATI%20RSU%202018/MODELLO%20SCRUTINI%20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N. 1"/>
      <sheetName val="LISTA N.2"/>
      <sheetName val="LISTA N. 3"/>
      <sheetName val="LISTA N. 4"/>
      <sheetName val="LISTA N.5"/>
      <sheetName val="LISTA N. 6"/>
      <sheetName val="LISTA N. 7"/>
      <sheetName val="LISTA N. 8"/>
      <sheetName val="LISTA N. 9"/>
      <sheetName val="MASTER  DEFINITIV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D2" t="str">
            <v>PRAIA A MARE</v>
          </cell>
          <cell r="E2" t="str">
            <v>CETRARO</v>
          </cell>
          <cell r="F2" t="str">
            <v>PAOLA</v>
          </cell>
          <cell r="G2" t="str">
            <v>AMANTEA</v>
          </cell>
          <cell r="H2" t="str">
            <v>CASTROVILLARI</v>
          </cell>
          <cell r="I2" t="str">
            <v>MORMANNO</v>
          </cell>
          <cell r="J2" t="str">
            <v>LUNGRO</v>
          </cell>
          <cell r="K2" t="str">
            <v>SAN MARCO ARGENTANO</v>
          </cell>
          <cell r="L2" t="str">
            <v>TREBISACCE</v>
          </cell>
          <cell r="M2" t="str">
            <v>ROSSANO</v>
          </cell>
          <cell r="N2" t="str">
            <v>CORIGLIANO</v>
          </cell>
          <cell r="O2" t="str">
            <v>CARIATI</v>
          </cell>
          <cell r="P2" t="str">
            <v>COSENZA</v>
          </cell>
          <cell r="Q2" t="str">
            <v>ACRI</v>
          </cell>
          <cell r="R2" t="str">
            <v xml:space="preserve"> RENDE</v>
          </cell>
          <cell r="S2" t="str">
            <v>SAN GIOVANNI IN FIORE</v>
          </cell>
          <cell r="T2" t="str">
            <v>ROGLIANO</v>
          </cell>
          <cell r="U2" t="str">
            <v>CASSANO JONIO</v>
          </cell>
          <cell r="V2" t="str">
            <v>TAVERNA DI MONTALTO UFFUGO</v>
          </cell>
        </row>
        <row r="15">
          <cell r="D15">
            <v>85</v>
          </cell>
          <cell r="E15">
            <v>89.967637540453069</v>
          </cell>
          <cell r="F15">
            <v>87.859424920127793</v>
          </cell>
          <cell r="G15">
            <v>95.833333333333329</v>
          </cell>
          <cell r="H15">
            <v>79.032258064516128</v>
          </cell>
          <cell r="I15">
            <v>92.957746478873233</v>
          </cell>
          <cell r="J15">
            <v>92.452830188679243</v>
          </cell>
          <cell r="K15">
            <v>66.942148760330582</v>
          </cell>
          <cell r="L15">
            <v>88.627450980392155</v>
          </cell>
          <cell r="M15">
            <v>84.49438202247191</v>
          </cell>
          <cell r="N15">
            <v>91.228070175438603</v>
          </cell>
          <cell r="O15">
            <v>93.421052631578945</v>
          </cell>
          <cell r="P15">
            <v>77.40492170022371</v>
          </cell>
          <cell r="Q15">
            <v>89.940828402366861</v>
          </cell>
          <cell r="R15">
            <v>81.65680473372781</v>
          </cell>
          <cell r="S15">
            <v>89.893617021276597</v>
          </cell>
          <cell r="T15">
            <v>92.307692307692307</v>
          </cell>
          <cell r="U15">
            <v>91.803278688524586</v>
          </cell>
          <cell r="V15">
            <v>91.803278688524586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S102"/>
  <sheetViews>
    <sheetView view="pageBreakPreview" topLeftCell="A77" zoomScale="85" zoomScaleNormal="55" zoomScaleSheetLayoutView="85" workbookViewId="0">
      <selection activeCell="C79" sqref="C79:C80"/>
    </sheetView>
  </sheetViews>
  <sheetFormatPr defaultColWidth="18.5" defaultRowHeight="12.75"/>
  <cols>
    <col min="1" max="12" width="18.5" style="63"/>
    <col min="13" max="15" width="15" style="63" customWidth="1"/>
    <col min="16" max="16384" width="18.5" style="63"/>
  </cols>
  <sheetData>
    <row r="1" spans="1:29" ht="42" customHeight="1">
      <c r="C1" s="104"/>
    </row>
    <row r="2" spans="1:29" ht="1.5" customHeight="1" thickBot="1"/>
    <row r="3" spans="1:29" ht="25.5" customHeight="1" thickBot="1">
      <c r="A3" s="87"/>
      <c r="B3" s="105" t="s">
        <v>256</v>
      </c>
      <c r="C3" s="106"/>
      <c r="D3" s="107"/>
      <c r="E3" s="641" t="s">
        <v>257</v>
      </c>
      <c r="F3" s="642"/>
      <c r="G3" s="643" t="s">
        <v>258</v>
      </c>
      <c r="H3" s="644"/>
      <c r="I3" s="645" t="s">
        <v>259</v>
      </c>
      <c r="J3" s="646"/>
      <c r="K3" s="558" t="s">
        <v>260</v>
      </c>
      <c r="L3" s="559"/>
      <c r="M3" s="559"/>
      <c r="N3" s="560"/>
    </row>
    <row r="4" spans="1:29" ht="12" customHeight="1" thickBot="1">
      <c r="A4" s="87"/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108"/>
      <c r="N4" s="87"/>
    </row>
    <row r="5" spans="1:29" ht="20.25" customHeight="1" thickBot="1">
      <c r="A5" s="87"/>
      <c r="B5" s="641" t="s">
        <v>261</v>
      </c>
      <c r="C5" s="647"/>
      <c r="D5" s="647"/>
      <c r="E5" s="648" t="s">
        <v>262</v>
      </c>
      <c r="F5" s="649"/>
      <c r="G5" s="649"/>
      <c r="H5" s="649"/>
      <c r="I5" s="649"/>
      <c r="J5" s="649"/>
      <c r="K5" s="649"/>
      <c r="L5" s="650"/>
      <c r="M5" s="109" t="s">
        <v>263</v>
      </c>
      <c r="N5" s="635" t="s">
        <v>264</v>
      </c>
      <c r="O5" s="637"/>
    </row>
    <row r="6" spans="1:29" ht="12" customHeight="1" thickBot="1">
      <c r="A6" s="87"/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</row>
    <row r="7" spans="1:29" ht="20.25" customHeight="1" thickBot="1">
      <c r="A7" s="87"/>
      <c r="B7" s="109" t="s">
        <v>265</v>
      </c>
      <c r="C7" s="635" t="s">
        <v>266</v>
      </c>
      <c r="D7" s="651"/>
      <c r="E7" s="651"/>
      <c r="F7" s="651"/>
      <c r="G7" s="651"/>
      <c r="H7" s="651"/>
      <c r="I7" s="651"/>
      <c r="J7" s="652"/>
      <c r="K7" s="87"/>
      <c r="L7" s="87"/>
      <c r="M7" s="87"/>
      <c r="N7" s="87"/>
    </row>
    <row r="8" spans="1:29" ht="12" customHeight="1" thickBot="1">
      <c r="A8" s="87"/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</row>
    <row r="9" spans="1:29" ht="20.25" customHeight="1" thickBot="1">
      <c r="A9" s="87"/>
      <c r="B9" s="109" t="s">
        <v>267</v>
      </c>
      <c r="C9" s="635" t="s">
        <v>176</v>
      </c>
      <c r="D9" s="651"/>
      <c r="E9" s="651"/>
      <c r="F9" s="651"/>
      <c r="G9" s="652"/>
      <c r="H9" s="109" t="s">
        <v>268</v>
      </c>
      <c r="I9" s="110" t="s">
        <v>269</v>
      </c>
      <c r="J9" s="109" t="s">
        <v>270</v>
      </c>
      <c r="K9" s="635" t="s">
        <v>271</v>
      </c>
      <c r="L9" s="636"/>
      <c r="M9" s="636"/>
      <c r="N9" s="636"/>
      <c r="O9" s="637"/>
    </row>
    <row r="10" spans="1:29" ht="12" customHeight="1"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</row>
    <row r="11" spans="1:29" ht="15.75" customHeight="1">
      <c r="B11" s="628" t="s">
        <v>272</v>
      </c>
      <c r="C11" s="630">
        <v>1</v>
      </c>
      <c r="D11" s="630"/>
      <c r="E11" s="630">
        <v>2</v>
      </c>
      <c r="F11" s="630"/>
      <c r="G11" s="630">
        <v>3</v>
      </c>
      <c r="H11" s="630"/>
      <c r="I11" s="630">
        <v>4</v>
      </c>
      <c r="J11" s="630"/>
      <c r="K11" s="630">
        <v>5</v>
      </c>
      <c r="L11" s="630"/>
      <c r="M11" s="630">
        <v>6</v>
      </c>
      <c r="N11" s="630"/>
      <c r="O11" s="630">
        <v>7</v>
      </c>
      <c r="P11" s="630"/>
    </row>
    <row r="12" spans="1:29" s="87" customFormat="1" ht="39.75" customHeight="1" thickBot="1">
      <c r="B12" s="629"/>
      <c r="C12" s="619" t="s">
        <v>164</v>
      </c>
      <c r="D12" s="619"/>
      <c r="E12" s="619" t="s">
        <v>165</v>
      </c>
      <c r="F12" s="619"/>
      <c r="G12" s="619" t="s">
        <v>166</v>
      </c>
      <c r="H12" s="619"/>
      <c r="I12" s="619" t="s">
        <v>167</v>
      </c>
      <c r="J12" s="619"/>
      <c r="K12" s="619" t="s">
        <v>168</v>
      </c>
      <c r="L12" s="619"/>
      <c r="M12" s="619" t="s">
        <v>169</v>
      </c>
      <c r="N12" s="619"/>
      <c r="O12" s="619" t="s">
        <v>170</v>
      </c>
      <c r="P12" s="619"/>
    </row>
    <row r="13" spans="1:29" s="87" customFormat="1" ht="22.5" customHeight="1" thickTop="1" thickBot="1">
      <c r="B13" s="111" t="s">
        <v>273</v>
      </c>
      <c r="C13" s="112" t="s">
        <v>8</v>
      </c>
      <c r="D13" s="113" t="s">
        <v>9</v>
      </c>
      <c r="E13" s="112" t="s">
        <v>8</v>
      </c>
      <c r="F13" s="113" t="s">
        <v>9</v>
      </c>
      <c r="G13" s="112" t="s">
        <v>8</v>
      </c>
      <c r="H13" s="113" t="s">
        <v>9</v>
      </c>
      <c r="I13" s="112" t="s">
        <v>8</v>
      </c>
      <c r="J13" s="113" t="s">
        <v>9</v>
      </c>
      <c r="K13" s="112" t="s">
        <v>8</v>
      </c>
      <c r="L13" s="113" t="s">
        <v>9</v>
      </c>
      <c r="M13" s="112" t="s">
        <v>8</v>
      </c>
      <c r="N13" s="113" t="s">
        <v>9</v>
      </c>
      <c r="O13" s="112" t="s">
        <v>8</v>
      </c>
      <c r="P13" s="113" t="s">
        <v>9</v>
      </c>
    </row>
    <row r="14" spans="1:29" ht="12" customHeight="1">
      <c r="B14" s="537" t="s">
        <v>274</v>
      </c>
      <c r="C14" s="595">
        <v>86</v>
      </c>
      <c r="D14" s="593">
        <v>114</v>
      </c>
      <c r="E14" s="638">
        <v>135</v>
      </c>
      <c r="F14" s="593">
        <v>174</v>
      </c>
      <c r="G14" s="595">
        <v>127</v>
      </c>
      <c r="H14" s="593">
        <v>186</v>
      </c>
      <c r="I14" s="595">
        <v>43</v>
      </c>
      <c r="J14" s="593">
        <v>77</v>
      </c>
      <c r="K14" s="595">
        <v>169</v>
      </c>
      <c r="L14" s="593">
        <v>265</v>
      </c>
      <c r="M14" s="595">
        <v>34</v>
      </c>
      <c r="N14" s="593">
        <v>37</v>
      </c>
      <c r="O14" s="595">
        <v>34</v>
      </c>
      <c r="P14" s="593">
        <v>19</v>
      </c>
    </row>
    <row r="15" spans="1:29" ht="12" customHeight="1">
      <c r="B15" s="599"/>
      <c r="C15" s="596"/>
      <c r="D15" s="594"/>
      <c r="E15" s="639"/>
      <c r="F15" s="594"/>
      <c r="G15" s="596"/>
      <c r="H15" s="594"/>
      <c r="I15" s="596"/>
      <c r="J15" s="594"/>
      <c r="K15" s="596"/>
      <c r="L15" s="594"/>
      <c r="M15" s="596"/>
      <c r="N15" s="594"/>
      <c r="O15" s="596"/>
      <c r="P15" s="594"/>
    </row>
    <row r="16" spans="1:29" ht="12" customHeight="1" thickBot="1">
      <c r="B16" s="535"/>
      <c r="C16" s="600"/>
      <c r="D16" s="601"/>
      <c r="E16" s="640"/>
      <c r="F16" s="601"/>
      <c r="G16" s="600"/>
      <c r="H16" s="601"/>
      <c r="I16" s="600"/>
      <c r="J16" s="601"/>
      <c r="K16" s="600"/>
      <c r="L16" s="601"/>
      <c r="M16" s="600"/>
      <c r="N16" s="601"/>
      <c r="O16" s="600"/>
      <c r="P16" s="601"/>
    </row>
    <row r="17" spans="2:20" ht="12" customHeight="1">
      <c r="B17" s="537" t="s">
        <v>10</v>
      </c>
      <c r="C17" s="595">
        <v>72</v>
      </c>
      <c r="D17" s="593">
        <v>98</v>
      </c>
      <c r="E17" s="595">
        <v>127</v>
      </c>
      <c r="F17" s="593">
        <v>151</v>
      </c>
      <c r="G17" s="595">
        <v>161</v>
      </c>
      <c r="H17" s="593">
        <v>117</v>
      </c>
      <c r="I17" s="595">
        <v>38</v>
      </c>
      <c r="J17" s="593">
        <v>77</v>
      </c>
      <c r="K17" s="595">
        <v>144</v>
      </c>
      <c r="L17" s="593">
        <v>199</v>
      </c>
      <c r="M17" s="595">
        <v>34</v>
      </c>
      <c r="N17" s="593">
        <v>32</v>
      </c>
      <c r="O17" s="595">
        <v>32</v>
      </c>
      <c r="P17" s="593">
        <v>17</v>
      </c>
    </row>
    <row r="18" spans="2:20" ht="12" customHeight="1">
      <c r="B18" s="599"/>
      <c r="C18" s="596"/>
      <c r="D18" s="594"/>
      <c r="E18" s="596"/>
      <c r="F18" s="594"/>
      <c r="G18" s="596"/>
      <c r="H18" s="594"/>
      <c r="I18" s="596"/>
      <c r="J18" s="594"/>
      <c r="K18" s="596"/>
      <c r="L18" s="594"/>
      <c r="M18" s="596"/>
      <c r="N18" s="594"/>
      <c r="O18" s="596"/>
      <c r="P18" s="594"/>
    </row>
    <row r="19" spans="2:20" ht="12" customHeight="1">
      <c r="B19" s="599"/>
      <c r="C19" s="596"/>
      <c r="D19" s="594"/>
      <c r="E19" s="596"/>
      <c r="F19" s="594"/>
      <c r="G19" s="596"/>
      <c r="H19" s="594"/>
      <c r="I19" s="596"/>
      <c r="J19" s="594"/>
      <c r="K19" s="596"/>
      <c r="L19" s="594"/>
      <c r="M19" s="596"/>
      <c r="N19" s="594"/>
      <c r="O19" s="596"/>
      <c r="P19" s="594"/>
    </row>
    <row r="20" spans="2:20" ht="12" customHeight="1">
      <c r="B20" s="84" t="s">
        <v>275</v>
      </c>
      <c r="C20" s="114" t="str">
        <f t="shared" ref="C20:P20" si="0">IF(C17&gt;C14,"??","OK")</f>
        <v>OK</v>
      </c>
      <c r="D20" s="114" t="str">
        <f t="shared" si="0"/>
        <v>OK</v>
      </c>
      <c r="E20" s="114" t="str">
        <f t="shared" si="0"/>
        <v>OK</v>
      </c>
      <c r="F20" s="114" t="str">
        <f t="shared" si="0"/>
        <v>OK</v>
      </c>
      <c r="G20" s="114" t="str">
        <f t="shared" si="0"/>
        <v>??</v>
      </c>
      <c r="H20" s="114" t="str">
        <f t="shared" si="0"/>
        <v>OK</v>
      </c>
      <c r="I20" s="114" t="str">
        <f t="shared" si="0"/>
        <v>OK</v>
      </c>
      <c r="J20" s="114" t="str">
        <f t="shared" si="0"/>
        <v>OK</v>
      </c>
      <c r="K20" s="114" t="str">
        <f t="shared" si="0"/>
        <v>OK</v>
      </c>
      <c r="L20" s="114" t="str">
        <f t="shared" si="0"/>
        <v>OK</v>
      </c>
      <c r="M20" s="114" t="str">
        <f t="shared" si="0"/>
        <v>OK</v>
      </c>
      <c r="N20" s="114" t="str">
        <f t="shared" si="0"/>
        <v>OK</v>
      </c>
      <c r="O20" s="114" t="str">
        <f t="shared" si="0"/>
        <v>OK</v>
      </c>
      <c r="P20" s="114" t="str">
        <f t="shared" si="0"/>
        <v>OK</v>
      </c>
    </row>
    <row r="21" spans="2:20" s="67" customFormat="1" ht="12" customHeight="1">
      <c r="B21" s="65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</row>
    <row r="22" spans="2:20" s="67" customFormat="1" ht="15" customHeight="1">
      <c r="B22" s="628" t="s">
        <v>272</v>
      </c>
      <c r="C22" s="630">
        <v>8</v>
      </c>
      <c r="D22" s="630"/>
      <c r="E22" s="630">
        <v>9</v>
      </c>
      <c r="F22" s="630"/>
      <c r="G22" s="630">
        <v>10</v>
      </c>
      <c r="H22" s="630"/>
      <c r="I22" s="630">
        <v>11</v>
      </c>
      <c r="J22" s="630"/>
      <c r="K22" s="630">
        <v>12</v>
      </c>
      <c r="L22" s="630"/>
      <c r="M22" s="630">
        <v>13</v>
      </c>
      <c r="N22" s="630"/>
      <c r="O22" s="630">
        <v>14</v>
      </c>
      <c r="P22" s="630"/>
      <c r="Q22" s="115"/>
      <c r="R22" s="115"/>
      <c r="S22" s="115"/>
      <c r="T22" s="115"/>
    </row>
    <row r="23" spans="2:20" s="67" customFormat="1" ht="39" customHeight="1" thickBot="1">
      <c r="B23" s="629"/>
      <c r="C23" s="618" t="s">
        <v>171</v>
      </c>
      <c r="D23" s="618"/>
      <c r="E23" s="619" t="s">
        <v>172</v>
      </c>
      <c r="F23" s="619"/>
      <c r="G23" s="619" t="s">
        <v>173</v>
      </c>
      <c r="H23" s="619"/>
      <c r="I23" s="619" t="s">
        <v>174</v>
      </c>
      <c r="J23" s="619"/>
      <c r="K23" s="619" t="s">
        <v>175</v>
      </c>
      <c r="L23" s="619"/>
      <c r="M23" s="619" t="s">
        <v>176</v>
      </c>
      <c r="N23" s="619"/>
      <c r="O23" s="619" t="s">
        <v>177</v>
      </c>
      <c r="P23" s="619"/>
      <c r="Q23" s="115"/>
      <c r="R23" s="115"/>
      <c r="S23" s="115"/>
      <c r="T23" s="115"/>
    </row>
    <row r="24" spans="2:20" s="67" customFormat="1" ht="23.25" customHeight="1" thickTop="1" thickBot="1">
      <c r="B24" s="111" t="s">
        <v>273</v>
      </c>
      <c r="C24" s="112" t="s">
        <v>8</v>
      </c>
      <c r="D24" s="113" t="s">
        <v>9</v>
      </c>
      <c r="E24" s="112" t="s">
        <v>8</v>
      </c>
      <c r="F24" s="113" t="s">
        <v>9</v>
      </c>
      <c r="G24" s="112" t="s">
        <v>8</v>
      </c>
      <c r="H24" s="113" t="s">
        <v>9</v>
      </c>
      <c r="I24" s="112" t="s">
        <v>8</v>
      </c>
      <c r="J24" s="113" t="s">
        <v>9</v>
      </c>
      <c r="K24" s="112" t="s">
        <v>8</v>
      </c>
      <c r="L24" s="113" t="s">
        <v>9</v>
      </c>
      <c r="M24" s="112" t="s">
        <v>8</v>
      </c>
      <c r="N24" s="113" t="s">
        <v>9</v>
      </c>
      <c r="O24" s="112" t="s">
        <v>8</v>
      </c>
      <c r="P24" s="113" t="s">
        <v>9</v>
      </c>
      <c r="Q24" s="115"/>
      <c r="R24" s="115"/>
      <c r="S24" s="115"/>
      <c r="T24" s="115"/>
    </row>
    <row r="25" spans="2:20" s="67" customFormat="1" ht="12" customHeight="1">
      <c r="B25" s="537" t="s">
        <v>274</v>
      </c>
      <c r="C25" s="595">
        <v>57</v>
      </c>
      <c r="D25" s="593">
        <v>64</v>
      </c>
      <c r="E25" s="595">
        <v>125</v>
      </c>
      <c r="F25" s="593">
        <v>130</v>
      </c>
      <c r="G25" s="595">
        <v>212</v>
      </c>
      <c r="H25" s="593">
        <v>233</v>
      </c>
      <c r="I25" s="595">
        <v>120</v>
      </c>
      <c r="J25" s="593">
        <v>165</v>
      </c>
      <c r="K25" s="595">
        <v>88</v>
      </c>
      <c r="L25" s="593">
        <v>64</v>
      </c>
      <c r="M25" s="595">
        <v>177</v>
      </c>
      <c r="N25" s="593">
        <v>270</v>
      </c>
      <c r="O25" s="595">
        <v>73</v>
      </c>
      <c r="P25" s="593">
        <v>96</v>
      </c>
      <c r="Q25" s="115"/>
      <c r="R25" s="115"/>
      <c r="S25" s="115"/>
      <c r="T25" s="115"/>
    </row>
    <row r="26" spans="2:20" s="67" customFormat="1" ht="12" customHeight="1">
      <c r="B26" s="599"/>
      <c r="C26" s="596"/>
      <c r="D26" s="594"/>
      <c r="E26" s="596"/>
      <c r="F26" s="594"/>
      <c r="G26" s="596"/>
      <c r="H26" s="594"/>
      <c r="I26" s="596"/>
      <c r="J26" s="594"/>
      <c r="K26" s="596"/>
      <c r="L26" s="594"/>
      <c r="M26" s="596"/>
      <c r="N26" s="594"/>
      <c r="O26" s="596"/>
      <c r="P26" s="594"/>
      <c r="Q26" s="115"/>
      <c r="R26" s="115"/>
      <c r="S26" s="115"/>
      <c r="T26" s="115"/>
    </row>
    <row r="27" spans="2:20" s="67" customFormat="1" ht="12" customHeight="1" thickBot="1">
      <c r="B27" s="535"/>
      <c r="C27" s="600"/>
      <c r="D27" s="601"/>
      <c r="E27" s="600"/>
      <c r="F27" s="601"/>
      <c r="G27" s="600"/>
      <c r="H27" s="601"/>
      <c r="I27" s="600"/>
      <c r="J27" s="601"/>
      <c r="K27" s="600"/>
      <c r="L27" s="601"/>
      <c r="M27" s="600"/>
      <c r="N27" s="601"/>
      <c r="O27" s="600"/>
      <c r="P27" s="601"/>
      <c r="Q27" s="115"/>
      <c r="R27" s="115"/>
      <c r="S27" s="115"/>
      <c r="T27" s="115"/>
    </row>
    <row r="28" spans="2:20" s="67" customFormat="1" ht="12" customHeight="1">
      <c r="B28" s="537" t="s">
        <v>10</v>
      </c>
      <c r="C28" s="631">
        <v>48</v>
      </c>
      <c r="D28" s="624">
        <v>59</v>
      </c>
      <c r="E28" s="626">
        <v>117</v>
      </c>
      <c r="F28" s="624">
        <v>109</v>
      </c>
      <c r="G28" s="626">
        <v>172</v>
      </c>
      <c r="H28" s="624">
        <v>204</v>
      </c>
      <c r="I28" s="626">
        <v>112</v>
      </c>
      <c r="J28" s="624">
        <v>147</v>
      </c>
      <c r="K28" s="626">
        <v>83</v>
      </c>
      <c r="L28" s="624">
        <v>59</v>
      </c>
      <c r="M28" s="626">
        <v>147</v>
      </c>
      <c r="N28" s="624">
        <v>199</v>
      </c>
      <c r="O28" s="626">
        <v>66</v>
      </c>
      <c r="P28" s="624">
        <v>86</v>
      </c>
      <c r="Q28" s="115"/>
      <c r="R28" s="115"/>
      <c r="S28" s="115"/>
      <c r="T28" s="115"/>
    </row>
    <row r="29" spans="2:20" s="67" customFormat="1" ht="12" customHeight="1">
      <c r="B29" s="599"/>
      <c r="C29" s="632"/>
      <c r="D29" s="625"/>
      <c r="E29" s="627"/>
      <c r="F29" s="625"/>
      <c r="G29" s="627"/>
      <c r="H29" s="625"/>
      <c r="I29" s="627"/>
      <c r="J29" s="625"/>
      <c r="K29" s="627"/>
      <c r="L29" s="625"/>
      <c r="M29" s="627"/>
      <c r="N29" s="625"/>
      <c r="O29" s="627"/>
      <c r="P29" s="625"/>
      <c r="Q29" s="115"/>
      <c r="R29" s="115"/>
      <c r="S29" s="115"/>
      <c r="T29" s="115"/>
    </row>
    <row r="30" spans="2:20" s="67" customFormat="1" ht="12" customHeight="1">
      <c r="B30" s="599"/>
      <c r="C30" s="633"/>
      <c r="D30" s="634"/>
      <c r="E30" s="627"/>
      <c r="F30" s="625"/>
      <c r="G30" s="627"/>
      <c r="H30" s="625"/>
      <c r="I30" s="627"/>
      <c r="J30" s="625"/>
      <c r="K30" s="627"/>
      <c r="L30" s="625"/>
      <c r="M30" s="627"/>
      <c r="N30" s="625"/>
      <c r="O30" s="627"/>
      <c r="P30" s="625"/>
      <c r="Q30" s="115"/>
      <c r="R30" s="115"/>
      <c r="S30" s="115"/>
      <c r="T30" s="115"/>
    </row>
    <row r="31" spans="2:20" s="67" customFormat="1" ht="12" customHeight="1">
      <c r="B31" s="84" t="s">
        <v>275</v>
      </c>
      <c r="C31" s="114" t="str">
        <f t="shared" ref="C31:P31" si="1">IF(C28&gt;C25,"??","OK")</f>
        <v>OK</v>
      </c>
      <c r="D31" s="114" t="str">
        <f t="shared" si="1"/>
        <v>OK</v>
      </c>
      <c r="E31" s="114" t="str">
        <f t="shared" si="1"/>
        <v>OK</v>
      </c>
      <c r="F31" s="114" t="str">
        <f t="shared" si="1"/>
        <v>OK</v>
      </c>
      <c r="G31" s="114" t="str">
        <f t="shared" si="1"/>
        <v>OK</v>
      </c>
      <c r="H31" s="114" t="str">
        <f t="shared" si="1"/>
        <v>OK</v>
      </c>
      <c r="I31" s="114" t="str">
        <f t="shared" si="1"/>
        <v>OK</v>
      </c>
      <c r="J31" s="114" t="str">
        <f t="shared" si="1"/>
        <v>OK</v>
      </c>
      <c r="K31" s="114" t="str">
        <f t="shared" si="1"/>
        <v>OK</v>
      </c>
      <c r="L31" s="114" t="str">
        <f t="shared" si="1"/>
        <v>OK</v>
      </c>
      <c r="M31" s="114" t="str">
        <f t="shared" si="1"/>
        <v>OK</v>
      </c>
      <c r="N31" s="114" t="str">
        <f t="shared" si="1"/>
        <v>OK</v>
      </c>
      <c r="O31" s="114" t="str">
        <f t="shared" si="1"/>
        <v>OK</v>
      </c>
      <c r="P31" s="114" t="str">
        <f t="shared" si="1"/>
        <v>OK</v>
      </c>
      <c r="Q31" s="115"/>
      <c r="R31" s="115"/>
      <c r="S31" s="115"/>
      <c r="T31" s="115"/>
    </row>
    <row r="32" spans="2:20" s="67" customFormat="1" ht="12" customHeight="1">
      <c r="B32" s="6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</row>
    <row r="33" spans="2:45" s="67" customFormat="1" ht="18" customHeight="1" thickBot="1">
      <c r="B33" s="628" t="s">
        <v>272</v>
      </c>
      <c r="C33" s="630">
        <v>15</v>
      </c>
      <c r="D33" s="630"/>
      <c r="E33" s="630">
        <v>16</v>
      </c>
      <c r="F33" s="630"/>
      <c r="G33" s="630">
        <v>17</v>
      </c>
      <c r="H33" s="630"/>
      <c r="I33" s="630">
        <v>18</v>
      </c>
      <c r="J33" s="630"/>
      <c r="K33" s="630">
        <v>19</v>
      </c>
      <c r="L33" s="630"/>
      <c r="P33" s="63"/>
      <c r="Q33" s="63"/>
      <c r="R33" s="115"/>
      <c r="S33" s="115"/>
      <c r="T33" s="115"/>
    </row>
    <row r="34" spans="2:45" s="67" customFormat="1" ht="45.75" customHeight="1" thickBot="1">
      <c r="B34" s="629"/>
      <c r="C34" s="619" t="s">
        <v>178</v>
      </c>
      <c r="D34" s="619"/>
      <c r="E34" s="618" t="s">
        <v>179</v>
      </c>
      <c r="F34" s="618"/>
      <c r="G34" s="619" t="s">
        <v>180</v>
      </c>
      <c r="H34" s="619"/>
      <c r="I34" s="619" t="s">
        <v>181</v>
      </c>
      <c r="J34" s="619"/>
      <c r="K34" s="618" t="s">
        <v>182</v>
      </c>
      <c r="L34" s="618"/>
      <c r="M34" s="620" t="s">
        <v>248</v>
      </c>
      <c r="N34" s="621"/>
      <c r="O34" s="622" t="s">
        <v>276</v>
      </c>
      <c r="P34" s="614" t="s">
        <v>277</v>
      </c>
      <c r="Q34" s="615"/>
      <c r="R34" s="115"/>
      <c r="S34" s="115"/>
      <c r="T34" s="115"/>
    </row>
    <row r="35" spans="2:45" s="67" customFormat="1" ht="17.25" customHeight="1" thickTop="1" thickBot="1">
      <c r="B35" s="111" t="s">
        <v>273</v>
      </c>
      <c r="C35" s="116" t="s">
        <v>8</v>
      </c>
      <c r="D35" s="117" t="s">
        <v>9</v>
      </c>
      <c r="E35" s="116" t="s">
        <v>8</v>
      </c>
      <c r="F35" s="117" t="s">
        <v>9</v>
      </c>
      <c r="G35" s="116" t="s">
        <v>8</v>
      </c>
      <c r="H35" s="117" t="s">
        <v>9</v>
      </c>
      <c r="I35" s="116" t="s">
        <v>8</v>
      </c>
      <c r="J35" s="117" t="s">
        <v>9</v>
      </c>
      <c r="K35" s="116" t="s">
        <v>8</v>
      </c>
      <c r="L35" s="117" t="s">
        <v>9</v>
      </c>
      <c r="M35" s="118" t="s">
        <v>8</v>
      </c>
      <c r="N35" s="119" t="s">
        <v>9</v>
      </c>
      <c r="O35" s="623"/>
      <c r="P35" s="616"/>
      <c r="Q35" s="617"/>
      <c r="R35" s="115"/>
      <c r="S35" s="115"/>
      <c r="T35" s="115"/>
    </row>
    <row r="36" spans="2:45" s="67" customFormat="1" ht="12" customHeight="1">
      <c r="B36" s="537" t="s">
        <v>274</v>
      </c>
      <c r="C36" s="595">
        <v>51</v>
      </c>
      <c r="D36" s="593">
        <v>118</v>
      </c>
      <c r="E36" s="595">
        <v>91</v>
      </c>
      <c r="F36" s="593">
        <v>97</v>
      </c>
      <c r="G36" s="595">
        <v>19</v>
      </c>
      <c r="H36" s="593">
        <v>33</v>
      </c>
      <c r="I36" s="595">
        <v>28</v>
      </c>
      <c r="J36" s="593">
        <v>33</v>
      </c>
      <c r="K36" s="595">
        <v>23</v>
      </c>
      <c r="L36" s="593">
        <v>38</v>
      </c>
      <c r="M36" s="602">
        <f>C14+E14+G14+I14+K14+M14+O14+C25+E25+G25+I25+K25+M25+O25+C36+E36+G36+I36+K36</f>
        <v>1692</v>
      </c>
      <c r="N36" s="605">
        <f>D14+F14+H14+J14+L14+N14+P14+D25+F25+H25+J25+L25+N25+P25+D36+F36+H36+J36+L36</f>
        <v>2213</v>
      </c>
      <c r="O36" s="605">
        <f>M36+N36</f>
        <v>3905</v>
      </c>
      <c r="P36" s="608">
        <f>INT(O36/2)+1</f>
        <v>1953</v>
      </c>
      <c r="Q36" s="609"/>
      <c r="R36" s="115"/>
      <c r="S36" s="115"/>
      <c r="T36" s="115"/>
    </row>
    <row r="37" spans="2:45" s="67" customFormat="1" ht="12" customHeight="1">
      <c r="B37" s="599"/>
      <c r="C37" s="596"/>
      <c r="D37" s="594"/>
      <c r="E37" s="596"/>
      <c r="F37" s="594"/>
      <c r="G37" s="596"/>
      <c r="H37" s="594"/>
      <c r="I37" s="596"/>
      <c r="J37" s="594"/>
      <c r="K37" s="596"/>
      <c r="L37" s="594"/>
      <c r="M37" s="603"/>
      <c r="N37" s="606"/>
      <c r="O37" s="606"/>
      <c r="P37" s="610"/>
      <c r="Q37" s="611"/>
      <c r="R37" s="115"/>
      <c r="S37" s="115"/>
      <c r="T37" s="115"/>
    </row>
    <row r="38" spans="2:45" s="67" customFormat="1" ht="12" customHeight="1" thickBot="1">
      <c r="B38" s="535"/>
      <c r="C38" s="600"/>
      <c r="D38" s="601"/>
      <c r="E38" s="600"/>
      <c r="F38" s="601"/>
      <c r="G38" s="600"/>
      <c r="H38" s="601"/>
      <c r="I38" s="600"/>
      <c r="J38" s="601"/>
      <c r="K38" s="600"/>
      <c r="L38" s="601"/>
      <c r="M38" s="604"/>
      <c r="N38" s="607"/>
      <c r="O38" s="607"/>
      <c r="P38" s="612"/>
      <c r="Q38" s="613"/>
      <c r="R38" s="115"/>
      <c r="S38" s="115"/>
      <c r="T38" s="115"/>
    </row>
    <row r="39" spans="2:45" s="67" customFormat="1" ht="12" customHeight="1">
      <c r="B39" s="537" t="s">
        <v>10</v>
      </c>
      <c r="C39" s="595">
        <v>42</v>
      </c>
      <c r="D39" s="593">
        <v>96</v>
      </c>
      <c r="E39" s="595">
        <v>85</v>
      </c>
      <c r="F39" s="593">
        <v>84</v>
      </c>
      <c r="G39" s="595">
        <v>18</v>
      </c>
      <c r="H39" s="593">
        <v>30</v>
      </c>
      <c r="I39" s="595">
        <v>26</v>
      </c>
      <c r="J39" s="593">
        <v>30</v>
      </c>
      <c r="K39" s="595">
        <v>20</v>
      </c>
      <c r="L39" s="593">
        <v>36</v>
      </c>
      <c r="M39" s="597">
        <f>C17+E17+G17+I17+K17+M17+O17+C28+E28+G28+I28+K28+M28+O28+C39+E39+G39+I39+K39</f>
        <v>1544</v>
      </c>
      <c r="N39" s="577">
        <f>D17+F17+H17+J17+L17+N17+P17+D28+F28+H28+J28+L28+N28+P28+D39+F39+H39+J39+L39</f>
        <v>1830</v>
      </c>
      <c r="O39" s="577">
        <f>M39+N39</f>
        <v>3374</v>
      </c>
      <c r="P39" s="579" t="str">
        <f>IF(O39&gt;=P36,"SI","NO")</f>
        <v>SI</v>
      </c>
      <c r="Q39" s="580"/>
      <c r="R39" s="115"/>
      <c r="S39" s="115"/>
      <c r="T39" s="115"/>
    </row>
    <row r="40" spans="2:45" s="67" customFormat="1" ht="12" customHeight="1">
      <c r="B40" s="599"/>
      <c r="C40" s="596"/>
      <c r="D40" s="594"/>
      <c r="E40" s="596"/>
      <c r="F40" s="594"/>
      <c r="G40" s="596"/>
      <c r="H40" s="594"/>
      <c r="I40" s="596"/>
      <c r="J40" s="594"/>
      <c r="K40" s="596"/>
      <c r="L40" s="594"/>
      <c r="M40" s="598"/>
      <c r="N40" s="578"/>
      <c r="O40" s="578"/>
      <c r="P40" s="581"/>
      <c r="Q40" s="582"/>
      <c r="R40" s="115"/>
      <c r="S40" s="115"/>
      <c r="T40" s="115"/>
    </row>
    <row r="41" spans="2:45" s="67" customFormat="1" ht="12" customHeight="1" thickBot="1">
      <c r="B41" s="599"/>
      <c r="C41" s="596"/>
      <c r="D41" s="594"/>
      <c r="E41" s="596"/>
      <c r="F41" s="594"/>
      <c r="G41" s="596"/>
      <c r="H41" s="594"/>
      <c r="I41" s="596"/>
      <c r="J41" s="594"/>
      <c r="K41" s="596"/>
      <c r="L41" s="594"/>
      <c r="M41" s="598"/>
      <c r="N41" s="578"/>
      <c r="O41" s="578"/>
      <c r="P41" s="583"/>
      <c r="Q41" s="584"/>
      <c r="R41" s="115"/>
      <c r="S41" s="115"/>
      <c r="T41" s="115"/>
    </row>
    <row r="42" spans="2:45" s="67" customFormat="1" ht="12" customHeight="1">
      <c r="B42" s="84" t="s">
        <v>275</v>
      </c>
      <c r="C42" s="114" t="str">
        <f t="shared" ref="C42:O42" si="2">IF(C39&gt;C36,"??","OK")</f>
        <v>OK</v>
      </c>
      <c r="D42" s="114" t="str">
        <f t="shared" si="2"/>
        <v>OK</v>
      </c>
      <c r="E42" s="114" t="str">
        <f t="shared" si="2"/>
        <v>OK</v>
      </c>
      <c r="F42" s="114" t="str">
        <f t="shared" si="2"/>
        <v>OK</v>
      </c>
      <c r="G42" s="114" t="str">
        <f t="shared" si="2"/>
        <v>OK</v>
      </c>
      <c r="H42" s="114" t="str">
        <f t="shared" si="2"/>
        <v>OK</v>
      </c>
      <c r="I42" s="114" t="str">
        <f t="shared" si="2"/>
        <v>OK</v>
      </c>
      <c r="J42" s="114" t="str">
        <f t="shared" si="2"/>
        <v>OK</v>
      </c>
      <c r="K42" s="114" t="str">
        <f t="shared" si="2"/>
        <v>OK</v>
      </c>
      <c r="L42" s="114" t="str">
        <f t="shared" si="2"/>
        <v>OK</v>
      </c>
      <c r="M42" s="114" t="str">
        <f t="shared" si="2"/>
        <v>OK</v>
      </c>
      <c r="N42" s="114" t="str">
        <f t="shared" si="2"/>
        <v>OK</v>
      </c>
      <c r="O42" s="114" t="str">
        <f t="shared" si="2"/>
        <v>OK</v>
      </c>
      <c r="P42" s="120"/>
      <c r="Q42" s="121"/>
      <c r="R42" s="115"/>
      <c r="S42" s="115"/>
      <c r="T42" s="115"/>
    </row>
    <row r="43" spans="2:45" s="67" customFormat="1" ht="12" customHeight="1">
      <c r="B43" s="65"/>
      <c r="C43" s="115"/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115"/>
      <c r="Q43" s="115"/>
      <c r="R43" s="115"/>
      <c r="S43" s="115"/>
      <c r="T43" s="115"/>
    </row>
    <row r="44" spans="2:45" s="67" customFormat="1" ht="12" customHeight="1" thickBot="1">
      <c r="B44" s="65"/>
      <c r="C44" s="115"/>
      <c r="D44" s="115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5"/>
      <c r="AB44" s="115"/>
      <c r="AC44" s="115"/>
      <c r="AD44" s="115"/>
      <c r="AE44" s="115"/>
      <c r="AF44" s="115"/>
      <c r="AG44" s="115"/>
      <c r="AH44" s="115"/>
      <c r="AI44" s="115"/>
      <c r="AJ44" s="115"/>
      <c r="AK44" s="115"/>
      <c r="AL44" s="115"/>
      <c r="AM44" s="115"/>
      <c r="AN44" s="115"/>
      <c r="AO44" s="115"/>
      <c r="AP44" s="115"/>
      <c r="AQ44" s="115"/>
      <c r="AR44" s="122"/>
      <c r="AS44" s="122"/>
    </row>
    <row r="45" spans="2:45" ht="27" customHeight="1" thickBot="1">
      <c r="B45" s="526" t="s">
        <v>278</v>
      </c>
      <c r="C45" s="520"/>
      <c r="D45" s="520"/>
      <c r="E45" s="520"/>
      <c r="F45" s="520"/>
      <c r="G45" s="520"/>
      <c r="H45" s="520"/>
      <c r="I45" s="520"/>
      <c r="J45" s="520"/>
      <c r="K45" s="520"/>
      <c r="L45" s="520"/>
      <c r="M45" s="520"/>
      <c r="N45" s="520"/>
      <c r="O45" s="527"/>
    </row>
    <row r="46" spans="2:45" ht="21" customHeight="1" thickBot="1"/>
    <row r="47" spans="2:45" ht="21" customHeight="1" thickBot="1">
      <c r="B47" s="544" t="s">
        <v>279</v>
      </c>
      <c r="C47" s="123" t="s">
        <v>280</v>
      </c>
      <c r="D47" s="124">
        <v>3255</v>
      </c>
      <c r="G47" s="514" t="s">
        <v>281</v>
      </c>
      <c r="H47" s="587"/>
      <c r="I47" s="588"/>
      <c r="J47" s="591">
        <v>45</v>
      </c>
    </row>
    <row r="48" spans="2:45" ht="21" customHeight="1" thickBot="1">
      <c r="B48" s="585"/>
      <c r="C48" s="123" t="s">
        <v>282</v>
      </c>
      <c r="D48" s="124">
        <v>30</v>
      </c>
      <c r="G48" s="516"/>
      <c r="H48" s="589"/>
      <c r="I48" s="590"/>
      <c r="J48" s="592"/>
      <c r="Y48" s="66"/>
      <c r="Z48" s="66"/>
      <c r="AA48" s="66"/>
      <c r="AB48" s="66"/>
    </row>
    <row r="49" spans="2:28" ht="21" customHeight="1" thickBot="1">
      <c r="B49" s="585"/>
      <c r="C49" s="123" t="s">
        <v>283</v>
      </c>
      <c r="D49" s="124">
        <v>89</v>
      </c>
      <c r="Y49" s="66"/>
      <c r="Z49" s="125"/>
      <c r="AA49" s="126"/>
      <c r="AB49" s="66"/>
    </row>
    <row r="50" spans="2:28" ht="21" customHeight="1" thickBot="1">
      <c r="B50" s="586"/>
      <c r="C50" s="123" t="s">
        <v>284</v>
      </c>
      <c r="D50" s="127">
        <f>SUM(D47:D49)</f>
        <v>3374</v>
      </c>
      <c r="E50" s="128" t="str">
        <f>IF(P39="SI",IF(O42="OK",IF(O39=0,"??",IF(D50=O39,"OK","??")),"??"),"??")</f>
        <v>OK</v>
      </c>
      <c r="Y50" s="66"/>
      <c r="Z50" s="125"/>
      <c r="AA50" s="126"/>
      <c r="AB50" s="66"/>
    </row>
    <row r="51" spans="2:28" ht="19.5" thickBot="1">
      <c r="B51" s="129"/>
      <c r="C51" s="130"/>
      <c r="D51" s="131"/>
      <c r="E51" s="132"/>
      <c r="J51" s="567" t="s">
        <v>285</v>
      </c>
      <c r="K51" s="568"/>
      <c r="L51" s="569" t="s">
        <v>286</v>
      </c>
      <c r="Y51" s="66"/>
      <c r="Z51" s="125"/>
      <c r="AA51" s="126"/>
      <c r="AB51" s="66"/>
    </row>
    <row r="52" spans="2:28" ht="15" customHeight="1" thickBot="1">
      <c r="B52" s="133" t="s">
        <v>209</v>
      </c>
      <c r="C52" s="571" t="s">
        <v>287</v>
      </c>
      <c r="D52" s="572"/>
      <c r="E52" s="572"/>
      <c r="F52" s="572"/>
      <c r="G52" s="572"/>
      <c r="H52" s="573"/>
      <c r="I52" s="134" t="s">
        <v>230</v>
      </c>
      <c r="J52" s="135" t="s">
        <v>288</v>
      </c>
      <c r="K52" s="135" t="s">
        <v>289</v>
      </c>
      <c r="L52" s="570"/>
      <c r="M52" s="136" t="s">
        <v>290</v>
      </c>
      <c r="N52" s="137"/>
      <c r="O52" s="137"/>
      <c r="P52" s="138"/>
      <c r="Y52" s="66"/>
      <c r="Z52" s="125"/>
      <c r="AA52" s="126"/>
      <c r="AB52" s="66"/>
    </row>
    <row r="53" spans="2:28" ht="15" customHeight="1" thickBot="1">
      <c r="B53" s="133">
        <v>1</v>
      </c>
      <c r="C53" s="574" t="s">
        <v>28</v>
      </c>
      <c r="D53" s="575"/>
      <c r="E53" s="575"/>
      <c r="F53" s="575"/>
      <c r="G53" s="575"/>
      <c r="H53" s="576"/>
      <c r="I53" s="139">
        <v>611</v>
      </c>
      <c r="J53" s="140"/>
      <c r="K53" s="141"/>
      <c r="L53" s="142">
        <f>IF($J$64="OK",IF(C86=0,"-",C86),"")</f>
        <v>8</v>
      </c>
      <c r="M53" s="143" t="s">
        <v>291</v>
      </c>
      <c r="N53" s="143"/>
      <c r="O53" s="143"/>
      <c r="P53" s="144"/>
      <c r="Y53" s="66"/>
      <c r="Z53" s="125"/>
      <c r="AA53" s="126"/>
      <c r="AB53" s="66"/>
    </row>
    <row r="54" spans="2:28" ht="15" customHeight="1" thickBot="1">
      <c r="B54" s="133">
        <v>2</v>
      </c>
      <c r="C54" s="561" t="s">
        <v>49</v>
      </c>
      <c r="D54" s="562"/>
      <c r="E54" s="562"/>
      <c r="F54" s="562"/>
      <c r="G54" s="562"/>
      <c r="H54" s="563"/>
      <c r="I54" s="139">
        <v>603</v>
      </c>
      <c r="J54" s="145"/>
      <c r="K54" s="146"/>
      <c r="L54" s="142">
        <f>IF($J$64="OK",IF(D86=0,"-",D86),"")</f>
        <v>8</v>
      </c>
      <c r="M54" s="147" t="s">
        <v>292</v>
      </c>
      <c r="N54" s="147"/>
      <c r="O54" s="147"/>
      <c r="P54" s="148"/>
      <c r="Y54" s="66"/>
      <c r="Z54" s="125"/>
      <c r="AA54" s="126"/>
      <c r="AB54" s="66"/>
    </row>
    <row r="55" spans="2:28" ht="15" customHeight="1" thickBot="1">
      <c r="B55" s="133">
        <v>3</v>
      </c>
      <c r="C55" s="561" t="s">
        <v>206</v>
      </c>
      <c r="D55" s="562"/>
      <c r="E55" s="562"/>
      <c r="F55" s="562"/>
      <c r="G55" s="562"/>
      <c r="H55" s="563"/>
      <c r="I55" s="139">
        <v>306</v>
      </c>
      <c r="J55" s="145"/>
      <c r="K55" s="146"/>
      <c r="L55" s="149">
        <f>IF($J$64="OK",IF(E86=0,"-",E86),"")</f>
        <v>4</v>
      </c>
      <c r="M55" s="143" t="s">
        <v>293</v>
      </c>
      <c r="N55" s="143"/>
      <c r="O55" s="143"/>
      <c r="P55" s="144"/>
      <c r="Y55" s="66"/>
      <c r="Z55" s="125"/>
      <c r="AA55" s="126"/>
      <c r="AB55" s="66"/>
    </row>
    <row r="56" spans="2:28" ht="15" customHeight="1" thickBot="1">
      <c r="B56" s="133">
        <v>4</v>
      </c>
      <c r="C56" s="561" t="s">
        <v>98</v>
      </c>
      <c r="D56" s="562"/>
      <c r="E56" s="562"/>
      <c r="F56" s="562"/>
      <c r="G56" s="562"/>
      <c r="H56" s="563"/>
      <c r="I56" s="139">
        <v>74</v>
      </c>
      <c r="J56" s="145"/>
      <c r="K56" s="146"/>
      <c r="L56" s="142">
        <f>IF($J$64="OK",IF(F86=0,"-",F86),"")</f>
        <v>1</v>
      </c>
      <c r="M56" s="143" t="s">
        <v>294</v>
      </c>
      <c r="N56" s="143"/>
      <c r="O56" s="143"/>
      <c r="P56" s="144"/>
      <c r="Y56" s="66"/>
      <c r="Z56" s="125"/>
      <c r="AA56" s="150"/>
      <c r="AB56" s="66"/>
    </row>
    <row r="57" spans="2:28" ht="15" customHeight="1" thickBot="1">
      <c r="B57" s="133">
        <v>5</v>
      </c>
      <c r="C57" s="561" t="s">
        <v>99</v>
      </c>
      <c r="D57" s="562"/>
      <c r="E57" s="562"/>
      <c r="F57" s="562"/>
      <c r="G57" s="562"/>
      <c r="H57" s="563"/>
      <c r="I57" s="139">
        <v>979</v>
      </c>
      <c r="J57" s="145"/>
      <c r="K57" s="146"/>
      <c r="L57" s="142">
        <f>IF($J$64="OK",IF(G86=0,"-",G86),"")</f>
        <v>13</v>
      </c>
      <c r="M57" s="143" t="s">
        <v>295</v>
      </c>
      <c r="N57" s="143"/>
      <c r="O57" s="143"/>
      <c r="P57" s="144"/>
      <c r="Y57" s="66"/>
      <c r="Z57" s="125"/>
      <c r="AA57" s="126"/>
      <c r="AB57" s="66"/>
    </row>
    <row r="58" spans="2:28" ht="15" customHeight="1" thickBot="1">
      <c r="B58" s="133">
        <v>6</v>
      </c>
      <c r="C58" s="561" t="s">
        <v>134</v>
      </c>
      <c r="D58" s="562"/>
      <c r="E58" s="562"/>
      <c r="F58" s="562"/>
      <c r="G58" s="562"/>
      <c r="H58" s="563"/>
      <c r="I58" s="139">
        <v>88</v>
      </c>
      <c r="J58" s="145"/>
      <c r="K58" s="146"/>
      <c r="L58" s="142">
        <f>IF($J$64="OK",IF(H86=0,"-",H86),"")</f>
        <v>2</v>
      </c>
      <c r="M58" s="143" t="s">
        <v>296</v>
      </c>
      <c r="N58" s="143"/>
      <c r="O58" s="143"/>
      <c r="P58" s="144"/>
      <c r="Y58" s="66"/>
      <c r="Z58" s="66"/>
      <c r="AA58" s="66"/>
      <c r="AB58" s="66"/>
    </row>
    <row r="59" spans="2:28" ht="15" customHeight="1" thickBot="1">
      <c r="B59" s="133">
        <v>7</v>
      </c>
      <c r="C59" s="561" t="s">
        <v>151</v>
      </c>
      <c r="D59" s="562"/>
      <c r="E59" s="562"/>
      <c r="F59" s="562"/>
      <c r="G59" s="562"/>
      <c r="H59" s="563"/>
      <c r="I59" s="139">
        <v>395</v>
      </c>
      <c r="J59" s="145"/>
      <c r="K59" s="146"/>
      <c r="L59" s="142">
        <f>IF($J$64="OK",IF(I86=0,"-",I86),"")</f>
        <v>6</v>
      </c>
      <c r="M59" s="143" t="s">
        <v>297</v>
      </c>
      <c r="N59" s="143"/>
      <c r="O59" s="143"/>
      <c r="P59" s="144"/>
    </row>
    <row r="60" spans="2:28" ht="15" customHeight="1" thickBot="1">
      <c r="B60" s="133">
        <v>8</v>
      </c>
      <c r="C60" s="561" t="s">
        <v>160</v>
      </c>
      <c r="D60" s="562"/>
      <c r="E60" s="562"/>
      <c r="F60" s="562"/>
      <c r="G60" s="562"/>
      <c r="H60" s="563"/>
      <c r="I60" s="139">
        <v>144</v>
      </c>
      <c r="J60" s="145"/>
      <c r="K60" s="146"/>
      <c r="L60" s="142">
        <f>IF($J$64="OK",IF(J86=0,"-",J86),"")</f>
        <v>2</v>
      </c>
      <c r="M60" s="143" t="s">
        <v>298</v>
      </c>
      <c r="N60" s="143"/>
      <c r="O60" s="143"/>
      <c r="P60" s="144"/>
    </row>
    <row r="61" spans="2:28" ht="15" customHeight="1" thickBot="1">
      <c r="B61" s="133">
        <v>9</v>
      </c>
      <c r="C61" s="564" t="s">
        <v>163</v>
      </c>
      <c r="D61" s="565"/>
      <c r="E61" s="565"/>
      <c r="F61" s="565"/>
      <c r="G61" s="565"/>
      <c r="H61" s="566"/>
      <c r="I61" s="139">
        <v>55</v>
      </c>
      <c r="J61" s="145"/>
      <c r="K61" s="146"/>
      <c r="L61" s="142">
        <f>IF($J$64="OK",IF(K86=0,"-",K86),"")</f>
        <v>1</v>
      </c>
      <c r="M61" s="143" t="s">
        <v>299</v>
      </c>
      <c r="N61" s="143"/>
      <c r="O61" s="143"/>
      <c r="P61" s="144"/>
    </row>
    <row r="62" spans="2:28" ht="15" customHeight="1" thickBot="1">
      <c r="B62" s="151">
        <v>10</v>
      </c>
      <c r="C62" s="555"/>
      <c r="D62" s="556"/>
      <c r="E62" s="556"/>
      <c r="F62" s="556"/>
      <c r="G62" s="556"/>
      <c r="H62" s="557"/>
      <c r="I62" s="152"/>
      <c r="J62" s="153"/>
      <c r="K62" s="154"/>
      <c r="L62" s="155" t="str">
        <f>IF($J$64="OK",IF(L86=0,"-",L86),"")</f>
        <v>-</v>
      </c>
      <c r="M62" s="156" t="s">
        <v>300</v>
      </c>
      <c r="N62" s="156"/>
      <c r="O62" s="156"/>
      <c r="P62" s="157"/>
    </row>
    <row r="63" spans="2:28" s="87" customFormat="1" ht="18" customHeight="1" thickBot="1">
      <c r="H63" s="123" t="s">
        <v>248</v>
      </c>
      <c r="I63" s="158">
        <f>SUM(I53:I62)</f>
        <v>3255</v>
      </c>
      <c r="K63" s="159"/>
      <c r="L63" s="160">
        <f>SUM(L53:L62)</f>
        <v>45</v>
      </c>
      <c r="M63" s="159"/>
      <c r="N63" s="159"/>
    </row>
    <row r="64" spans="2:28" s="87" customFormat="1" ht="18" customHeight="1" thickBot="1">
      <c r="I64" s="161" t="str">
        <f>IF(I63=0,"??",IF(E50="OK",IF(I63=D47,"OK","??"),"??"))</f>
        <v>OK</v>
      </c>
      <c r="J64" s="162" t="str">
        <f>N87</f>
        <v>OK</v>
      </c>
      <c r="K64" s="558" t="s">
        <v>260</v>
      </c>
      <c r="L64" s="559"/>
      <c r="M64" s="559"/>
      <c r="N64" s="560"/>
    </row>
    <row r="65" spans="2:28" s="87" customFormat="1" ht="18" customHeight="1" thickBot="1"/>
    <row r="66" spans="2:28" s="87" customFormat="1" ht="18" customHeight="1" thickBot="1">
      <c r="B66" s="526" t="s">
        <v>301</v>
      </c>
      <c r="C66" s="520"/>
      <c r="D66" s="520"/>
      <c r="E66" s="520"/>
      <c r="F66" s="520"/>
      <c r="G66" s="520"/>
      <c r="H66" s="520"/>
      <c r="I66" s="520"/>
      <c r="J66" s="520"/>
      <c r="K66" s="520"/>
      <c r="L66" s="520"/>
      <c r="M66" s="520"/>
      <c r="N66" s="527"/>
      <c r="R66" s="87">
        <v>1</v>
      </c>
      <c r="S66" s="87">
        <v>2</v>
      </c>
      <c r="T66" s="87">
        <v>3</v>
      </c>
      <c r="U66" s="87">
        <v>4</v>
      </c>
      <c r="V66" s="87">
        <v>5</v>
      </c>
      <c r="W66" s="87">
        <v>6</v>
      </c>
      <c r="X66" s="87">
        <v>7</v>
      </c>
      <c r="Y66" s="87">
        <v>8</v>
      </c>
      <c r="Z66" s="87">
        <v>9</v>
      </c>
      <c r="AA66" s="87">
        <v>10</v>
      </c>
    </row>
    <row r="67" spans="2:28" s="87" customFormat="1" ht="18" customHeight="1" thickBot="1">
      <c r="Q67" s="87">
        <v>1</v>
      </c>
      <c r="R67" s="163">
        <f>C79+C81/100000</f>
        <v>11.177777777777806</v>
      </c>
      <c r="S67" s="164">
        <f t="shared" ref="S67:AA76" si="3">IF(R67=R$77,"-",R67)</f>
        <v>11.177777777777806</v>
      </c>
      <c r="T67" s="164">
        <f t="shared" si="3"/>
        <v>11.177777777777806</v>
      </c>
      <c r="U67" s="164">
        <f t="shared" si="3"/>
        <v>11.177777777777806</v>
      </c>
      <c r="V67" s="164">
        <f t="shared" si="3"/>
        <v>11.177777777777806</v>
      </c>
      <c r="W67" s="164">
        <f t="shared" si="3"/>
        <v>11.177777777777806</v>
      </c>
      <c r="X67" s="164" t="str">
        <f t="shared" si="3"/>
        <v>-</v>
      </c>
      <c r="Y67" s="164" t="str">
        <f t="shared" si="3"/>
        <v>-</v>
      </c>
      <c r="Z67" s="164" t="str">
        <f t="shared" si="3"/>
        <v>-</v>
      </c>
      <c r="AA67" s="165" t="str">
        <f t="shared" si="3"/>
        <v>-</v>
      </c>
      <c r="AB67" s="166">
        <f>VLOOKUP(R67,R$81:S$90,2)</f>
        <v>0</v>
      </c>
    </row>
    <row r="68" spans="2:28" s="87" customFormat="1" ht="18" customHeight="1" thickBot="1">
      <c r="B68" s="526" t="s">
        <v>302</v>
      </c>
      <c r="C68" s="527"/>
      <c r="D68" s="158">
        <v>3905</v>
      </c>
      <c r="Q68" s="87">
        <v>2</v>
      </c>
      <c r="R68" s="167">
        <f>D79+D81/100000</f>
        <v>3.1777777777778056</v>
      </c>
      <c r="S68" s="168">
        <f t="shared" si="3"/>
        <v>3.1777777777778056</v>
      </c>
      <c r="T68" s="168">
        <f t="shared" si="3"/>
        <v>3.1777777777778056</v>
      </c>
      <c r="U68" s="168">
        <f t="shared" si="3"/>
        <v>3.1777777777778056</v>
      </c>
      <c r="V68" s="168">
        <f t="shared" si="3"/>
        <v>3.1777777777778056</v>
      </c>
      <c r="W68" s="168">
        <f t="shared" si="3"/>
        <v>3.1777777777778056</v>
      </c>
      <c r="X68" s="168">
        <f t="shared" si="3"/>
        <v>3.1777777777778056</v>
      </c>
      <c r="Y68" s="168">
        <f t="shared" si="3"/>
        <v>3.1777777777778056</v>
      </c>
      <c r="Z68" s="168">
        <f t="shared" si="3"/>
        <v>3.1777777777778056</v>
      </c>
      <c r="AA68" s="169" t="str">
        <f t="shared" si="3"/>
        <v>-</v>
      </c>
      <c r="AB68" s="166">
        <f t="shared" ref="AB68:AB75" si="4">VLOOKUP(R68,$R$81:$S$90,2)</f>
        <v>0</v>
      </c>
    </row>
    <row r="69" spans="2:28" s="87" customFormat="1" ht="18" customHeight="1" thickBot="1">
      <c r="B69" s="526" t="s">
        <v>10</v>
      </c>
      <c r="C69" s="527"/>
      <c r="D69" s="158">
        <v>3374</v>
      </c>
      <c r="Q69" s="87">
        <v>3</v>
      </c>
      <c r="R69" s="167">
        <f>E79+E81/100000</f>
        <v>6.0888888888889028</v>
      </c>
      <c r="S69" s="168">
        <f t="shared" si="3"/>
        <v>6.0888888888889028</v>
      </c>
      <c r="T69" s="168">
        <f t="shared" si="3"/>
        <v>6.0888888888889028</v>
      </c>
      <c r="U69" s="168">
        <f t="shared" si="3"/>
        <v>6.0888888888889028</v>
      </c>
      <c r="V69" s="168">
        <f t="shared" si="3"/>
        <v>6.0888888888889028</v>
      </c>
      <c r="W69" s="168">
        <f t="shared" si="3"/>
        <v>6.0888888888889028</v>
      </c>
      <c r="X69" s="168">
        <f t="shared" si="3"/>
        <v>6.0888888888889028</v>
      </c>
      <c r="Y69" s="168" t="str">
        <f t="shared" si="3"/>
        <v>-</v>
      </c>
      <c r="Z69" s="168" t="str">
        <f t="shared" si="3"/>
        <v>-</v>
      </c>
      <c r="AA69" s="169" t="str">
        <f t="shared" si="3"/>
        <v>-</v>
      </c>
      <c r="AB69" s="166">
        <f t="shared" si="4"/>
        <v>0</v>
      </c>
    </row>
    <row r="70" spans="2:28" s="87" customFormat="1" ht="18" customHeight="1" thickBot="1">
      <c r="B70" s="526" t="s">
        <v>303</v>
      </c>
      <c r="C70" s="527"/>
      <c r="D70" s="158">
        <f>D47</f>
        <v>3255</v>
      </c>
      <c r="Q70" s="87">
        <v>4</v>
      </c>
      <c r="R70" s="167">
        <f>F79+F81/100000</f>
        <v>74</v>
      </c>
      <c r="S70" s="168" t="str">
        <f t="shared" si="3"/>
        <v>-</v>
      </c>
      <c r="T70" s="168" t="str">
        <f t="shared" si="3"/>
        <v>-</v>
      </c>
      <c r="U70" s="168" t="str">
        <f t="shared" si="3"/>
        <v>-</v>
      </c>
      <c r="V70" s="168" t="str">
        <f t="shared" si="3"/>
        <v>-</v>
      </c>
      <c r="W70" s="168" t="str">
        <f t="shared" si="3"/>
        <v>-</v>
      </c>
      <c r="X70" s="168" t="str">
        <f t="shared" si="3"/>
        <v>-</v>
      </c>
      <c r="Y70" s="168" t="str">
        <f t="shared" si="3"/>
        <v>-</v>
      </c>
      <c r="Z70" s="168" t="str">
        <f t="shared" si="3"/>
        <v>-</v>
      </c>
      <c r="AA70" s="169" t="str">
        <f t="shared" si="3"/>
        <v>-</v>
      </c>
      <c r="AB70" s="166">
        <f t="shared" si="4"/>
        <v>1</v>
      </c>
    </row>
    <row r="71" spans="2:28" s="87" customFormat="1" ht="23.25" customHeight="1" thickBot="1">
      <c r="B71" s="526" t="s">
        <v>304</v>
      </c>
      <c r="C71" s="527"/>
      <c r="D71" s="170">
        <f>J47</f>
        <v>45</v>
      </c>
      <c r="E71" s="518" t="s">
        <v>305</v>
      </c>
      <c r="F71" s="549"/>
      <c r="G71" s="171">
        <f>IF(D71=0,0,D69/D71)</f>
        <v>74.977777777777774</v>
      </c>
      <c r="H71" s="550" t="s">
        <v>306</v>
      </c>
      <c r="I71" s="551"/>
      <c r="J71" s="552"/>
      <c r="Q71" s="87">
        <v>5</v>
      </c>
      <c r="R71" s="167">
        <f>G79+G81/100000</f>
        <v>4.2888888888888914</v>
      </c>
      <c r="S71" s="168">
        <f t="shared" si="3"/>
        <v>4.2888888888888914</v>
      </c>
      <c r="T71" s="168">
        <f t="shared" si="3"/>
        <v>4.2888888888888914</v>
      </c>
      <c r="U71" s="168">
        <f t="shared" si="3"/>
        <v>4.2888888888888914</v>
      </c>
      <c r="V71" s="168">
        <f t="shared" si="3"/>
        <v>4.2888888888888914</v>
      </c>
      <c r="W71" s="168">
        <f t="shared" si="3"/>
        <v>4.2888888888888914</v>
      </c>
      <c r="X71" s="168">
        <f t="shared" si="3"/>
        <v>4.2888888888888914</v>
      </c>
      <c r="Y71" s="168">
        <f t="shared" si="3"/>
        <v>4.2888888888888914</v>
      </c>
      <c r="Z71" s="168" t="str">
        <f t="shared" si="3"/>
        <v>-</v>
      </c>
      <c r="AA71" s="169" t="str">
        <f t="shared" si="3"/>
        <v>-</v>
      </c>
      <c r="AB71" s="166">
        <f t="shared" si="4"/>
        <v>0</v>
      </c>
    </row>
    <row r="72" spans="2:28" ht="13.5" thickBot="1">
      <c r="Q72" s="63">
        <v>6</v>
      </c>
      <c r="R72" s="172">
        <f>H79+H81/100000</f>
        <v>13.022222222222226</v>
      </c>
      <c r="S72" s="173">
        <f t="shared" si="3"/>
        <v>13.022222222222226</v>
      </c>
      <c r="T72" s="173">
        <f t="shared" si="3"/>
        <v>13.022222222222226</v>
      </c>
      <c r="U72" s="173">
        <f t="shared" si="3"/>
        <v>13.022222222222226</v>
      </c>
      <c r="V72" s="173">
        <f t="shared" si="3"/>
        <v>13.022222222222226</v>
      </c>
      <c r="W72" s="173" t="str">
        <f t="shared" si="3"/>
        <v>-</v>
      </c>
      <c r="X72" s="173" t="str">
        <f t="shared" si="3"/>
        <v>-</v>
      </c>
      <c r="Y72" s="173" t="str">
        <f t="shared" si="3"/>
        <v>-</v>
      </c>
      <c r="Z72" s="173" t="str">
        <f t="shared" si="3"/>
        <v>-</v>
      </c>
      <c r="AA72" s="174" t="str">
        <f t="shared" si="3"/>
        <v>-</v>
      </c>
      <c r="AB72" s="175">
        <f t="shared" si="4"/>
        <v>1</v>
      </c>
    </row>
    <row r="73" spans="2:28" ht="13.5" thickBot="1">
      <c r="C73" s="133" t="s">
        <v>307</v>
      </c>
      <c r="D73" s="133" t="s">
        <v>308</v>
      </c>
      <c r="E73" s="133" t="s">
        <v>309</v>
      </c>
      <c r="F73" s="133" t="s">
        <v>310</v>
      </c>
      <c r="G73" s="133" t="s">
        <v>311</v>
      </c>
      <c r="H73" s="133" t="s">
        <v>312</v>
      </c>
      <c r="I73" s="133" t="s">
        <v>313</v>
      </c>
      <c r="J73" s="133" t="s">
        <v>314</v>
      </c>
      <c r="K73" s="133" t="s">
        <v>315</v>
      </c>
      <c r="L73" s="133" t="s">
        <v>316</v>
      </c>
      <c r="Q73" s="63">
        <v>7</v>
      </c>
      <c r="R73" s="172">
        <f>I79+I81/100000</f>
        <v>20.111111111111143</v>
      </c>
      <c r="S73" s="173">
        <f t="shared" si="3"/>
        <v>20.111111111111143</v>
      </c>
      <c r="T73" s="173">
        <f t="shared" si="3"/>
        <v>20.111111111111143</v>
      </c>
      <c r="U73" s="173">
        <f t="shared" si="3"/>
        <v>20.111111111111143</v>
      </c>
      <c r="V73" s="173" t="str">
        <f t="shared" si="3"/>
        <v>-</v>
      </c>
      <c r="W73" s="173" t="str">
        <f t="shared" si="3"/>
        <v>-</v>
      </c>
      <c r="X73" s="173" t="str">
        <f t="shared" si="3"/>
        <v>-</v>
      </c>
      <c r="Y73" s="173" t="str">
        <f t="shared" si="3"/>
        <v>-</v>
      </c>
      <c r="Z73" s="173" t="str">
        <f t="shared" si="3"/>
        <v>-</v>
      </c>
      <c r="AA73" s="174" t="str">
        <f t="shared" si="3"/>
        <v>-</v>
      </c>
      <c r="AB73" s="175">
        <f t="shared" si="4"/>
        <v>1</v>
      </c>
    </row>
    <row r="74" spans="2:28">
      <c r="B74" s="553" t="s">
        <v>19</v>
      </c>
      <c r="C74" s="541">
        <f>I53</f>
        <v>611</v>
      </c>
      <c r="D74" s="541">
        <f>I54</f>
        <v>603</v>
      </c>
      <c r="E74" s="541">
        <f>I55</f>
        <v>306</v>
      </c>
      <c r="F74" s="541">
        <f>I56</f>
        <v>74</v>
      </c>
      <c r="G74" s="541">
        <f>I57</f>
        <v>979</v>
      </c>
      <c r="H74" s="541">
        <f>I58</f>
        <v>88</v>
      </c>
      <c r="I74" s="541">
        <f>I59</f>
        <v>395</v>
      </c>
      <c r="J74" s="541">
        <f>I60</f>
        <v>144</v>
      </c>
      <c r="K74" s="541">
        <f>I61</f>
        <v>55</v>
      </c>
      <c r="L74" s="541">
        <f>I62</f>
        <v>0</v>
      </c>
      <c r="Q74" s="63">
        <v>8</v>
      </c>
      <c r="R74" s="172">
        <f>J79+J81/100000</f>
        <v>69.022222222222226</v>
      </c>
      <c r="S74" s="173">
        <f t="shared" si="3"/>
        <v>69.022222222222226</v>
      </c>
      <c r="T74" s="173" t="str">
        <f t="shared" si="3"/>
        <v>-</v>
      </c>
      <c r="U74" s="173" t="str">
        <f t="shared" si="3"/>
        <v>-</v>
      </c>
      <c r="V74" s="173" t="str">
        <f t="shared" si="3"/>
        <v>-</v>
      </c>
      <c r="W74" s="173" t="str">
        <f t="shared" si="3"/>
        <v>-</v>
      </c>
      <c r="X74" s="173" t="str">
        <f t="shared" si="3"/>
        <v>-</v>
      </c>
      <c r="Y74" s="173" t="str">
        <f t="shared" si="3"/>
        <v>-</v>
      </c>
      <c r="Z74" s="173" t="str">
        <f t="shared" si="3"/>
        <v>-</v>
      </c>
      <c r="AA74" s="174" t="str">
        <f t="shared" si="3"/>
        <v>-</v>
      </c>
      <c r="AB74" s="175">
        <f t="shared" si="4"/>
        <v>1</v>
      </c>
    </row>
    <row r="75" spans="2:28" ht="24" customHeight="1" thickBot="1">
      <c r="B75" s="554"/>
      <c r="C75" s="542"/>
      <c r="D75" s="542"/>
      <c r="E75" s="542"/>
      <c r="F75" s="542"/>
      <c r="G75" s="542"/>
      <c r="H75" s="542"/>
      <c r="I75" s="542"/>
      <c r="J75" s="542"/>
      <c r="K75" s="542"/>
      <c r="L75" s="542"/>
      <c r="Q75" s="63">
        <v>9</v>
      </c>
      <c r="R75" s="172">
        <f>K79+K81/100000</f>
        <v>55</v>
      </c>
      <c r="S75" s="173">
        <f t="shared" si="3"/>
        <v>55</v>
      </c>
      <c r="T75" s="173">
        <f t="shared" si="3"/>
        <v>55</v>
      </c>
      <c r="U75" s="173" t="str">
        <f t="shared" si="3"/>
        <v>-</v>
      </c>
      <c r="V75" s="173" t="str">
        <f t="shared" si="3"/>
        <v>-</v>
      </c>
      <c r="W75" s="173" t="str">
        <f t="shared" si="3"/>
        <v>-</v>
      </c>
      <c r="X75" s="173" t="str">
        <f t="shared" si="3"/>
        <v>-</v>
      </c>
      <c r="Y75" s="173" t="str">
        <f t="shared" si="3"/>
        <v>-</v>
      </c>
      <c r="Z75" s="173" t="str">
        <f t="shared" si="3"/>
        <v>-</v>
      </c>
      <c r="AA75" s="174" t="str">
        <f t="shared" si="3"/>
        <v>-</v>
      </c>
      <c r="AB75" s="175">
        <f t="shared" si="4"/>
        <v>1</v>
      </c>
    </row>
    <row r="76" spans="2:28" ht="24.75" customHeight="1">
      <c r="B76" s="537" t="s">
        <v>317</v>
      </c>
      <c r="C76" s="176">
        <f t="shared" ref="C76:L76" si="5">IF($I$64="OK",INT(C74/$G71),0)</f>
        <v>8</v>
      </c>
      <c r="D76" s="176">
        <f t="shared" si="5"/>
        <v>8</v>
      </c>
      <c r="E76" s="176">
        <f t="shared" si="5"/>
        <v>4</v>
      </c>
      <c r="F76" s="176">
        <f t="shared" si="5"/>
        <v>0</v>
      </c>
      <c r="G76" s="176">
        <f t="shared" si="5"/>
        <v>13</v>
      </c>
      <c r="H76" s="176">
        <f t="shared" si="5"/>
        <v>1</v>
      </c>
      <c r="I76" s="176">
        <f t="shared" si="5"/>
        <v>5</v>
      </c>
      <c r="J76" s="176">
        <f t="shared" si="5"/>
        <v>1</v>
      </c>
      <c r="K76" s="176">
        <f t="shared" si="5"/>
        <v>0</v>
      </c>
      <c r="L76" s="176">
        <f t="shared" si="5"/>
        <v>0</v>
      </c>
      <c r="M76" s="177" t="s">
        <v>318</v>
      </c>
      <c r="N76" s="177" t="s">
        <v>319</v>
      </c>
      <c r="Q76" s="63">
        <v>10</v>
      </c>
      <c r="R76" s="178">
        <f>L79+L81/100000</f>
        <v>0</v>
      </c>
      <c r="S76" s="179">
        <f t="shared" si="3"/>
        <v>0</v>
      </c>
      <c r="T76" s="179">
        <f t="shared" si="3"/>
        <v>0</v>
      </c>
      <c r="U76" s="179">
        <f t="shared" si="3"/>
        <v>0</v>
      </c>
      <c r="V76" s="179">
        <f t="shared" si="3"/>
        <v>0</v>
      </c>
      <c r="W76" s="179">
        <f t="shared" si="3"/>
        <v>0</v>
      </c>
      <c r="X76" s="179">
        <f t="shared" si="3"/>
        <v>0</v>
      </c>
      <c r="Y76" s="179">
        <f t="shared" si="3"/>
        <v>0</v>
      </c>
      <c r="Z76" s="179">
        <f t="shared" si="3"/>
        <v>0</v>
      </c>
      <c r="AA76" s="180">
        <f t="shared" si="3"/>
        <v>0</v>
      </c>
      <c r="AB76" s="175">
        <f>VLOOKUP(R76,R$81:S$90,2)</f>
        <v>0</v>
      </c>
    </row>
    <row r="77" spans="2:28" ht="19.5" customHeight="1">
      <c r="B77" s="543"/>
      <c r="C77" s="181"/>
      <c r="D77" s="181"/>
      <c r="E77" s="181"/>
      <c r="F77" s="181"/>
      <c r="G77" s="181"/>
      <c r="H77" s="181"/>
      <c r="I77" s="181"/>
      <c r="J77" s="181"/>
      <c r="K77" s="181"/>
      <c r="L77" s="181"/>
      <c r="M77" s="182">
        <f>SUM(C76:L77)</f>
        <v>40</v>
      </c>
      <c r="N77" s="183">
        <f>D71-M77</f>
        <v>5</v>
      </c>
      <c r="R77" s="184">
        <f>MAX($R$67:$R$76)</f>
        <v>74</v>
      </c>
      <c r="S77" s="184">
        <f>MAX($S$67:$S$76)</f>
        <v>69.022222222222226</v>
      </c>
      <c r="T77" s="184">
        <f>MAX($T$67:$T$76)</f>
        <v>55</v>
      </c>
      <c r="U77" s="184">
        <f>MAX($U$67:$U$76)</f>
        <v>20.111111111111143</v>
      </c>
      <c r="V77" s="184">
        <f>MAX($V$67:$V$76)</f>
        <v>13.022222222222226</v>
      </c>
      <c r="W77" s="184">
        <f>MAX($W$67:$W$76)</f>
        <v>11.177777777777806</v>
      </c>
      <c r="X77" s="184">
        <f>MAX($X$67:$X$76)</f>
        <v>6.0888888888889028</v>
      </c>
      <c r="Y77" s="184">
        <f>MAX($Y$67:$Y$76)</f>
        <v>4.2888888888888914</v>
      </c>
      <c r="Z77" s="184">
        <f>MAX($Z$67:$Z$76)</f>
        <v>3.1777777777778056</v>
      </c>
      <c r="AA77" s="184">
        <f>MAX($AA$67:$AA$76)</f>
        <v>0</v>
      </c>
    </row>
    <row r="78" spans="2:28" ht="26.25" customHeight="1" thickBot="1">
      <c r="B78" s="539"/>
      <c r="C78" s="185"/>
      <c r="D78" s="185"/>
      <c r="E78" s="185"/>
      <c r="F78" s="185"/>
      <c r="G78" s="185"/>
      <c r="H78" s="185"/>
      <c r="I78" s="185"/>
      <c r="J78" s="185"/>
      <c r="K78" s="185"/>
      <c r="L78" s="185"/>
      <c r="M78" s="186"/>
      <c r="N78" s="186"/>
      <c r="Q78" s="63">
        <v>0</v>
      </c>
      <c r="R78" s="187">
        <f>IF($N77-SUM($Q78:Q78)=0,0,1)</f>
        <v>1</v>
      </c>
      <c r="S78" s="187">
        <f>IF($N77-SUM($Q78:R78)=0,0,1)</f>
        <v>1</v>
      </c>
      <c r="T78" s="187">
        <f>IF($N77-SUM($Q78:S78)=0,0,1)</f>
        <v>1</v>
      </c>
      <c r="U78" s="187">
        <f>IF($N77-SUM($Q78:T78)=0,0,1)</f>
        <v>1</v>
      </c>
      <c r="V78" s="187">
        <f>IF($N77-SUM($Q78:U78)=0,0,1)</f>
        <v>1</v>
      </c>
      <c r="W78" s="187">
        <f>IF($N77-SUM($Q78:V78)=0,0,1)</f>
        <v>0</v>
      </c>
      <c r="X78" s="187">
        <f>IF($N77-SUM($Q78:W78)=0,0,1)</f>
        <v>0</v>
      </c>
      <c r="Y78" s="187">
        <f>IF($N77-SUM($Q78:X78)=0,0,1)</f>
        <v>0</v>
      </c>
      <c r="Z78" s="187">
        <f>IF($N77-SUM($Q78:Y78)=0,0,1)</f>
        <v>0</v>
      </c>
      <c r="AA78" s="187">
        <f>IF($N77-SUM($Q78:Z78)=0,0,1)</f>
        <v>0</v>
      </c>
    </row>
    <row r="79" spans="2:28">
      <c r="B79" s="544" t="s">
        <v>320</v>
      </c>
      <c r="C79" s="546">
        <f>C74-(C76*$G71)</f>
        <v>11.177777777777806</v>
      </c>
      <c r="D79" s="546">
        <f>D74-(D76*$G71)</f>
        <v>3.1777777777778056</v>
      </c>
      <c r="E79" s="546">
        <f t="shared" ref="E79:L79" si="6">E74-(E76*$G71)</f>
        <v>6.0888888888889028</v>
      </c>
      <c r="F79" s="546">
        <f t="shared" si="6"/>
        <v>74</v>
      </c>
      <c r="G79" s="546">
        <f t="shared" si="6"/>
        <v>4.2888888888888914</v>
      </c>
      <c r="H79" s="546">
        <f t="shared" si="6"/>
        <v>13.022222222222226</v>
      </c>
      <c r="I79" s="546">
        <f t="shared" si="6"/>
        <v>20.111111111111143</v>
      </c>
      <c r="J79" s="546">
        <f t="shared" si="6"/>
        <v>69.022222222222226</v>
      </c>
      <c r="K79" s="546">
        <f t="shared" si="6"/>
        <v>55</v>
      </c>
      <c r="L79" s="546">
        <f t="shared" si="6"/>
        <v>0</v>
      </c>
      <c r="M79" s="547">
        <f>SUM(C79:L79)</f>
        <v>255.88888888888903</v>
      </c>
    </row>
    <row r="80" spans="2:28" ht="13.5" thickBot="1">
      <c r="B80" s="545"/>
      <c r="C80" s="523"/>
      <c r="D80" s="523"/>
      <c r="E80" s="523"/>
      <c r="F80" s="523"/>
      <c r="G80" s="523"/>
      <c r="H80" s="523"/>
      <c r="I80" s="523"/>
      <c r="J80" s="523"/>
      <c r="K80" s="523"/>
      <c r="L80" s="523"/>
      <c r="M80" s="548"/>
    </row>
    <row r="81" spans="2:19">
      <c r="B81" s="534" t="s">
        <v>321</v>
      </c>
      <c r="C81" s="536">
        <f>J53+K53</f>
        <v>0</v>
      </c>
      <c r="D81" s="536">
        <f>J54+K54</f>
        <v>0</v>
      </c>
      <c r="E81" s="536">
        <f>J55+K55</f>
        <v>0</v>
      </c>
      <c r="F81" s="536">
        <f>J56+K56</f>
        <v>0</v>
      </c>
      <c r="G81" s="536">
        <f>J57+K57</f>
        <v>0</v>
      </c>
      <c r="H81" s="536">
        <f>J58+K58</f>
        <v>0</v>
      </c>
      <c r="I81" s="536">
        <f>J59+K59</f>
        <v>0</v>
      </c>
      <c r="J81" s="536">
        <f>J60+K60</f>
        <v>0</v>
      </c>
      <c r="K81" s="536">
        <f>J61+K61</f>
        <v>0</v>
      </c>
      <c r="L81" s="536">
        <f>J62+K62</f>
        <v>0</v>
      </c>
      <c r="R81" s="184">
        <f>AA77</f>
        <v>0</v>
      </c>
      <c r="S81" s="188">
        <f>IF(R81=0,0,AA78)</f>
        <v>0</v>
      </c>
    </row>
    <row r="82" spans="2:19" ht="21" customHeight="1" thickBot="1">
      <c r="B82" s="540"/>
      <c r="C82" s="523"/>
      <c r="D82" s="523"/>
      <c r="E82" s="523"/>
      <c r="F82" s="523"/>
      <c r="G82" s="523"/>
      <c r="H82" s="523"/>
      <c r="I82" s="523"/>
      <c r="J82" s="523"/>
      <c r="K82" s="523"/>
      <c r="L82" s="523"/>
      <c r="R82" s="184">
        <f>Z77</f>
        <v>3.1777777777778056</v>
      </c>
      <c r="S82" s="188">
        <f>IF(R82=0,0,Z78)</f>
        <v>0</v>
      </c>
    </row>
    <row r="83" spans="2:19" ht="11.25" customHeight="1">
      <c r="B83" s="537" t="s">
        <v>322</v>
      </c>
      <c r="C83" s="528">
        <f>VLOOKUP(1,$Q67:$AB76,12)</f>
        <v>0</v>
      </c>
      <c r="D83" s="528">
        <f>VLOOKUP(2,$Q67:$AB76,12)</f>
        <v>0</v>
      </c>
      <c r="E83" s="528">
        <f>VLOOKUP(3,$Q67:$AB76,12)</f>
        <v>0</v>
      </c>
      <c r="F83" s="528">
        <f>VLOOKUP(4,$Q67:$AB76,12)</f>
        <v>1</v>
      </c>
      <c r="G83" s="528">
        <f>VLOOKUP(5,$Q67:$AB76,12)</f>
        <v>0</v>
      </c>
      <c r="H83" s="528">
        <f>VLOOKUP(6,$Q67:$AB76,12)</f>
        <v>1</v>
      </c>
      <c r="I83" s="528">
        <f>VLOOKUP(7,$Q67:$AB76,12)</f>
        <v>1</v>
      </c>
      <c r="J83" s="528">
        <f>VLOOKUP(8,$Q67:$AB76,12)</f>
        <v>1</v>
      </c>
      <c r="K83" s="528">
        <f>VLOOKUP(9,$Q67:$AB76,12)</f>
        <v>1</v>
      </c>
      <c r="L83" s="531">
        <f>VLOOKUP(10,$Q67:$AB76,12)</f>
        <v>0</v>
      </c>
      <c r="M83" s="189" t="s">
        <v>318</v>
      </c>
      <c r="N83" s="190" t="s">
        <v>319</v>
      </c>
      <c r="R83" s="184">
        <f>Y77</f>
        <v>4.2888888888888914</v>
      </c>
      <c r="S83" s="188">
        <f>IF(R83=0,0,Y78)</f>
        <v>0</v>
      </c>
    </row>
    <row r="84" spans="2:19" ht="11.25" customHeight="1">
      <c r="B84" s="538"/>
      <c r="C84" s="529"/>
      <c r="D84" s="529"/>
      <c r="E84" s="529"/>
      <c r="F84" s="529"/>
      <c r="G84" s="529"/>
      <c r="H84" s="529"/>
      <c r="I84" s="529"/>
      <c r="J84" s="529"/>
      <c r="K84" s="529"/>
      <c r="L84" s="532"/>
      <c r="M84" s="191">
        <f>SUM(C83:L84)</f>
        <v>5</v>
      </c>
      <c r="N84" s="192">
        <f>N77-M84</f>
        <v>0</v>
      </c>
      <c r="R84" s="184">
        <f>X77</f>
        <v>6.0888888888889028</v>
      </c>
      <c r="S84" s="188">
        <f>IF(R84=0,0,X78)</f>
        <v>0</v>
      </c>
    </row>
    <row r="85" spans="2:19" ht="23.25" customHeight="1" thickBot="1">
      <c r="B85" s="539"/>
      <c r="C85" s="530"/>
      <c r="D85" s="530"/>
      <c r="E85" s="530"/>
      <c r="F85" s="530"/>
      <c r="G85" s="530"/>
      <c r="H85" s="530"/>
      <c r="I85" s="530"/>
      <c r="J85" s="530"/>
      <c r="K85" s="530"/>
      <c r="L85" s="533"/>
      <c r="M85" s="193"/>
      <c r="N85" s="186"/>
      <c r="R85" s="184">
        <f>W77</f>
        <v>11.177777777777806</v>
      </c>
      <c r="S85" s="188">
        <f>IF(R85=0,0,W78)</f>
        <v>0</v>
      </c>
    </row>
    <row r="86" spans="2:19" ht="13.5" thickBot="1">
      <c r="B86" s="534" t="s">
        <v>323</v>
      </c>
      <c r="C86" s="522">
        <f t="shared" ref="C86:L86" si="7">C76+C83</f>
        <v>8</v>
      </c>
      <c r="D86" s="522">
        <f t="shared" si="7"/>
        <v>8</v>
      </c>
      <c r="E86" s="522">
        <f t="shared" si="7"/>
        <v>4</v>
      </c>
      <c r="F86" s="522">
        <f t="shared" si="7"/>
        <v>1</v>
      </c>
      <c r="G86" s="522">
        <f t="shared" si="7"/>
        <v>13</v>
      </c>
      <c r="H86" s="522">
        <f t="shared" si="7"/>
        <v>2</v>
      </c>
      <c r="I86" s="522">
        <f t="shared" si="7"/>
        <v>6</v>
      </c>
      <c r="J86" s="522">
        <f t="shared" si="7"/>
        <v>2</v>
      </c>
      <c r="K86" s="522">
        <f t="shared" si="7"/>
        <v>1</v>
      </c>
      <c r="L86" s="522">
        <f t="shared" si="7"/>
        <v>0</v>
      </c>
      <c r="M86" s="524">
        <f>M77+M84</f>
        <v>45</v>
      </c>
      <c r="R86" s="184">
        <f>V77</f>
        <v>13.022222222222226</v>
      </c>
      <c r="S86" s="188">
        <f>IF(R86=0,0,V78)</f>
        <v>1</v>
      </c>
    </row>
    <row r="87" spans="2:19" ht="21.75" customHeight="1" thickBot="1">
      <c r="B87" s="535"/>
      <c r="C87" s="523"/>
      <c r="D87" s="523"/>
      <c r="E87" s="523"/>
      <c r="F87" s="523"/>
      <c r="G87" s="523"/>
      <c r="H87" s="523"/>
      <c r="I87" s="523"/>
      <c r="J87" s="523"/>
      <c r="K87" s="523"/>
      <c r="L87" s="523"/>
      <c r="M87" s="525"/>
      <c r="N87" s="194" t="str">
        <f>IF(I64="OK",IF(N84=0,"OK","??"),"??")</f>
        <v>OK</v>
      </c>
      <c r="R87" s="184">
        <f>U77</f>
        <v>20.111111111111143</v>
      </c>
      <c r="S87" s="188">
        <f>IF(R87=0,0,U78)</f>
        <v>1</v>
      </c>
    </row>
    <row r="88" spans="2:19" ht="12.75" customHeight="1" thickBot="1">
      <c r="R88" s="184">
        <f>T77</f>
        <v>55</v>
      </c>
      <c r="S88" s="188">
        <f>IF(R88=0,0,T78)</f>
        <v>1</v>
      </c>
    </row>
    <row r="89" spans="2:19" s="87" customFormat="1" ht="21" customHeight="1" thickBot="1">
      <c r="B89" s="526" t="s">
        <v>324</v>
      </c>
      <c r="C89" s="520"/>
      <c r="D89" s="520"/>
      <c r="E89" s="520"/>
      <c r="F89" s="520"/>
      <c r="G89" s="520"/>
      <c r="H89" s="520"/>
      <c r="I89" s="520"/>
      <c r="J89" s="520"/>
      <c r="K89" s="520"/>
      <c r="L89" s="520"/>
      <c r="M89" s="520"/>
      <c r="N89" s="527"/>
      <c r="R89" s="195">
        <f>S77</f>
        <v>69.022222222222226</v>
      </c>
      <c r="S89" s="196">
        <f>IF(R89=0,0,S78)</f>
        <v>1</v>
      </c>
    </row>
    <row r="90" spans="2:19" s="87" customFormat="1" ht="21" customHeight="1" thickBot="1">
      <c r="B90" s="197" t="s">
        <v>325</v>
      </c>
      <c r="C90" s="518" t="s">
        <v>326</v>
      </c>
      <c r="D90" s="519"/>
      <c r="E90" s="198" t="s">
        <v>327</v>
      </c>
      <c r="F90" s="198"/>
      <c r="G90" s="198"/>
      <c r="H90" s="198"/>
      <c r="I90" s="198"/>
      <c r="J90" s="198"/>
      <c r="K90" s="198"/>
      <c r="L90" s="198"/>
      <c r="M90" s="198"/>
      <c r="N90" s="199"/>
      <c r="R90" s="195">
        <f>R77</f>
        <v>74</v>
      </c>
      <c r="S90" s="196">
        <f>IF(R90=0,0,R78)</f>
        <v>1</v>
      </c>
    </row>
    <row r="91" spans="2:19" s="87" customFormat="1" ht="21" customHeight="1" thickBot="1">
      <c r="E91" s="200" t="s">
        <v>328</v>
      </c>
      <c r="F91" s="201"/>
      <c r="G91" s="201"/>
      <c r="H91" s="201"/>
      <c r="I91" s="201"/>
      <c r="J91" s="201"/>
      <c r="K91" s="201"/>
      <c r="L91" s="201"/>
      <c r="M91" s="201"/>
      <c r="N91" s="202"/>
    </row>
    <row r="92" spans="2:19" s="87" customFormat="1" ht="21" customHeight="1">
      <c r="B92" s="512" t="s">
        <v>329</v>
      </c>
      <c r="C92" s="514" t="s">
        <v>330</v>
      </c>
      <c r="D92" s="515"/>
      <c r="E92" s="198" t="s">
        <v>331</v>
      </c>
      <c r="F92" s="198"/>
      <c r="G92" s="198"/>
      <c r="H92" s="198"/>
      <c r="I92" s="198"/>
      <c r="J92" s="198"/>
      <c r="K92" s="198"/>
      <c r="L92" s="198"/>
      <c r="M92" s="198"/>
      <c r="N92" s="199"/>
    </row>
    <row r="93" spans="2:19" s="87" customFormat="1" ht="21" customHeight="1" thickBot="1">
      <c r="B93" s="513"/>
      <c r="C93" s="516" t="s">
        <v>332</v>
      </c>
      <c r="D93" s="517"/>
      <c r="E93" s="159" t="s">
        <v>333</v>
      </c>
      <c r="F93" s="159"/>
      <c r="G93" s="159"/>
      <c r="H93" s="159"/>
      <c r="I93" s="159"/>
      <c r="J93" s="159"/>
      <c r="K93" s="159"/>
      <c r="L93" s="159"/>
      <c r="M93" s="159"/>
      <c r="N93" s="203"/>
    </row>
    <row r="94" spans="2:19" s="87" customFormat="1" ht="21" customHeight="1">
      <c r="E94" s="204" t="s">
        <v>334</v>
      </c>
      <c r="F94" s="159"/>
      <c r="G94" s="159"/>
      <c r="H94" s="159"/>
      <c r="I94" s="159"/>
      <c r="J94" s="159"/>
      <c r="K94" s="159"/>
      <c r="L94" s="159"/>
      <c r="M94" s="159"/>
      <c r="N94" s="203"/>
    </row>
    <row r="95" spans="2:19" s="87" customFormat="1" ht="21" customHeight="1" thickBot="1">
      <c r="E95" s="204" t="s">
        <v>335</v>
      </c>
      <c r="F95" s="159"/>
      <c r="G95" s="159"/>
      <c r="H95" s="159"/>
      <c r="I95" s="159"/>
      <c r="J95" s="159"/>
      <c r="K95" s="159"/>
      <c r="L95" s="159"/>
      <c r="M95" s="159"/>
      <c r="N95" s="203"/>
    </row>
    <row r="96" spans="2:19" s="87" customFormat="1" ht="21" customHeight="1" thickBot="1">
      <c r="B96" s="205" t="s">
        <v>336</v>
      </c>
      <c r="C96" s="520" t="s">
        <v>319</v>
      </c>
      <c r="D96" s="521"/>
      <c r="E96" s="106" t="s">
        <v>337</v>
      </c>
      <c r="F96" s="106"/>
      <c r="G96" s="106"/>
      <c r="H96" s="106"/>
      <c r="I96" s="106"/>
      <c r="J96" s="106"/>
      <c r="K96" s="106"/>
      <c r="L96" s="106"/>
      <c r="M96" s="106"/>
      <c r="N96" s="107"/>
    </row>
    <row r="97" spans="2:14" s="87" customFormat="1" ht="21" customHeight="1" thickBot="1">
      <c r="B97" s="205" t="s">
        <v>338</v>
      </c>
      <c r="C97" s="520" t="s">
        <v>285</v>
      </c>
      <c r="D97" s="521"/>
      <c r="E97" s="206" t="s">
        <v>339</v>
      </c>
      <c r="F97" s="159"/>
      <c r="G97" s="159"/>
      <c r="H97" s="159"/>
      <c r="I97" s="159"/>
      <c r="J97" s="159"/>
      <c r="K97" s="159"/>
      <c r="L97" s="159"/>
      <c r="M97" s="159"/>
      <c r="N97" s="203"/>
    </row>
    <row r="98" spans="2:14" s="87" customFormat="1" ht="21" customHeight="1" thickBot="1">
      <c r="E98" s="207" t="s">
        <v>340</v>
      </c>
      <c r="F98" s="201"/>
      <c r="G98" s="201"/>
      <c r="H98" s="201"/>
      <c r="I98" s="201"/>
      <c r="J98" s="201"/>
      <c r="K98" s="201"/>
      <c r="L98" s="201"/>
      <c r="M98" s="201"/>
      <c r="N98" s="202"/>
    </row>
    <row r="99" spans="2:14" s="87" customFormat="1" ht="21" customHeight="1">
      <c r="B99" s="512" t="s">
        <v>341</v>
      </c>
      <c r="C99" s="514" t="s">
        <v>330</v>
      </c>
      <c r="D99" s="515"/>
      <c r="E99" s="208" t="s">
        <v>342</v>
      </c>
      <c r="F99" s="198"/>
      <c r="G99" s="198"/>
      <c r="H99" s="198"/>
      <c r="I99" s="198"/>
      <c r="J99" s="198"/>
      <c r="K99" s="198"/>
      <c r="L99" s="198"/>
      <c r="M99" s="198"/>
      <c r="N99" s="199"/>
    </row>
    <row r="100" spans="2:14" s="87" customFormat="1" ht="21" customHeight="1" thickBot="1">
      <c r="B100" s="513"/>
      <c r="C100" s="516" t="s">
        <v>343</v>
      </c>
      <c r="D100" s="517"/>
      <c r="E100" s="209" t="s">
        <v>344</v>
      </c>
      <c r="F100" s="159"/>
      <c r="G100" s="159"/>
      <c r="H100" s="159"/>
      <c r="I100" s="159"/>
      <c r="J100" s="159"/>
      <c r="K100" s="159"/>
      <c r="L100" s="159"/>
      <c r="M100" s="159"/>
      <c r="N100" s="203"/>
    </row>
    <row r="101" spans="2:14" s="87" customFormat="1" ht="21" customHeight="1">
      <c r="E101" s="210" t="s">
        <v>345</v>
      </c>
      <c r="F101" s="159"/>
      <c r="G101" s="159"/>
      <c r="H101" s="159"/>
      <c r="I101" s="159"/>
      <c r="J101" s="159"/>
      <c r="K101" s="159"/>
      <c r="L101" s="159"/>
      <c r="M101" s="159"/>
      <c r="N101" s="203"/>
    </row>
    <row r="102" spans="2:14" s="87" customFormat="1" ht="21" customHeight="1" thickBot="1">
      <c r="E102" s="211" t="s">
        <v>346</v>
      </c>
      <c r="F102" s="201"/>
      <c r="G102" s="201"/>
      <c r="H102" s="201"/>
      <c r="I102" s="201"/>
      <c r="J102" s="201"/>
      <c r="K102" s="201"/>
      <c r="L102" s="201"/>
      <c r="M102" s="201"/>
      <c r="N102" s="202"/>
    </row>
  </sheetData>
  <mergeCells count="237">
    <mergeCell ref="B11:B12"/>
    <mergeCell ref="C11:D11"/>
    <mergeCell ref="E11:F11"/>
    <mergeCell ref="G11:H11"/>
    <mergeCell ref="I11:J11"/>
    <mergeCell ref="K11:L11"/>
    <mergeCell ref="M11:N11"/>
    <mergeCell ref="E3:F3"/>
    <mergeCell ref="G3:H3"/>
    <mergeCell ref="I3:J3"/>
    <mergeCell ref="K3:N3"/>
    <mergeCell ref="B5:D5"/>
    <mergeCell ref="E5:L5"/>
    <mergeCell ref="N5:O5"/>
    <mergeCell ref="O11:P11"/>
    <mergeCell ref="C12:D12"/>
    <mergeCell ref="E12:F12"/>
    <mergeCell ref="G12:H12"/>
    <mergeCell ref="I12:J12"/>
    <mergeCell ref="K12:L12"/>
    <mergeCell ref="M12:N12"/>
    <mergeCell ref="O12:P12"/>
    <mergeCell ref="C7:J7"/>
    <mergeCell ref="C9:G9"/>
    <mergeCell ref="K9:O9"/>
    <mergeCell ref="N14:N16"/>
    <mergeCell ref="O14:O16"/>
    <mergeCell ref="P14:P16"/>
    <mergeCell ref="B17:B19"/>
    <mergeCell ref="C17:C19"/>
    <mergeCell ref="D17:D19"/>
    <mergeCell ref="E17:E19"/>
    <mergeCell ref="F17:F19"/>
    <mergeCell ref="G17:G19"/>
    <mergeCell ref="H17:H19"/>
    <mergeCell ref="H14:H16"/>
    <mergeCell ref="I14:I16"/>
    <mergeCell ref="J14:J16"/>
    <mergeCell ref="K14:K16"/>
    <mergeCell ref="L14:L16"/>
    <mergeCell ref="M14:M16"/>
    <mergeCell ref="B14:B16"/>
    <mergeCell ref="C14:C16"/>
    <mergeCell ref="D14:D16"/>
    <mergeCell ref="E14:E16"/>
    <mergeCell ref="F14:F16"/>
    <mergeCell ref="G14:G16"/>
    <mergeCell ref="O17:O19"/>
    <mergeCell ref="P17:P19"/>
    <mergeCell ref="B22:B23"/>
    <mergeCell ref="C22:D22"/>
    <mergeCell ref="E22:F22"/>
    <mergeCell ref="G22:H22"/>
    <mergeCell ref="I22:J22"/>
    <mergeCell ref="K22:L22"/>
    <mergeCell ref="M22:N22"/>
    <mergeCell ref="O22:P22"/>
    <mergeCell ref="I17:I19"/>
    <mergeCell ref="J17:J19"/>
    <mergeCell ref="K17:K19"/>
    <mergeCell ref="L17:L19"/>
    <mergeCell ref="M17:M19"/>
    <mergeCell ref="N17:N19"/>
    <mergeCell ref="K25:K27"/>
    <mergeCell ref="L25:L27"/>
    <mergeCell ref="M25:M27"/>
    <mergeCell ref="N25:N27"/>
    <mergeCell ref="O25:O27"/>
    <mergeCell ref="P25:P27"/>
    <mergeCell ref="O23:P23"/>
    <mergeCell ref="B25:B27"/>
    <mergeCell ref="C25:C27"/>
    <mergeCell ref="D25:D27"/>
    <mergeCell ref="E25:E27"/>
    <mergeCell ref="F25:F27"/>
    <mergeCell ref="G25:G27"/>
    <mergeCell ref="H25:H27"/>
    <mergeCell ref="I25:I27"/>
    <mergeCell ref="J25:J27"/>
    <mergeCell ref="C23:D23"/>
    <mergeCell ref="E23:F23"/>
    <mergeCell ref="G23:H23"/>
    <mergeCell ref="I23:J23"/>
    <mergeCell ref="K23:L23"/>
    <mergeCell ref="M23:N23"/>
    <mergeCell ref="N28:N30"/>
    <mergeCell ref="O28:O30"/>
    <mergeCell ref="P28:P30"/>
    <mergeCell ref="B33:B34"/>
    <mergeCell ref="C33:D33"/>
    <mergeCell ref="E33:F33"/>
    <mergeCell ref="G33:H33"/>
    <mergeCell ref="I33:J33"/>
    <mergeCell ref="K33:L33"/>
    <mergeCell ref="C34:D34"/>
    <mergeCell ref="H28:H30"/>
    <mergeCell ref="I28:I30"/>
    <mergeCell ref="J28:J30"/>
    <mergeCell ref="K28:K30"/>
    <mergeCell ref="L28:L30"/>
    <mergeCell ref="M28:M30"/>
    <mergeCell ref="B28:B30"/>
    <mergeCell ref="C28:C30"/>
    <mergeCell ref="D28:D30"/>
    <mergeCell ref="E28:E30"/>
    <mergeCell ref="F28:F30"/>
    <mergeCell ref="G28:G30"/>
    <mergeCell ref="G39:G41"/>
    <mergeCell ref="K36:K38"/>
    <mergeCell ref="L36:L38"/>
    <mergeCell ref="M36:M38"/>
    <mergeCell ref="N36:N38"/>
    <mergeCell ref="O36:O38"/>
    <mergeCell ref="P36:Q38"/>
    <mergeCell ref="P34:Q35"/>
    <mergeCell ref="B36:B38"/>
    <mergeCell ref="C36:C38"/>
    <mergeCell ref="D36:D38"/>
    <mergeCell ref="E36:E38"/>
    <mergeCell ref="F36:F38"/>
    <mergeCell ref="G36:G38"/>
    <mergeCell ref="H36:H38"/>
    <mergeCell ref="I36:I38"/>
    <mergeCell ref="J36:J38"/>
    <mergeCell ref="E34:F34"/>
    <mergeCell ref="G34:H34"/>
    <mergeCell ref="I34:J34"/>
    <mergeCell ref="K34:L34"/>
    <mergeCell ref="M34:N34"/>
    <mergeCell ref="O34:O35"/>
    <mergeCell ref="J51:K51"/>
    <mergeCell ref="L51:L52"/>
    <mergeCell ref="C52:H52"/>
    <mergeCell ref="C53:H53"/>
    <mergeCell ref="C54:H54"/>
    <mergeCell ref="C55:H55"/>
    <mergeCell ref="N39:N41"/>
    <mergeCell ref="O39:O41"/>
    <mergeCell ref="P39:Q41"/>
    <mergeCell ref="B45:O45"/>
    <mergeCell ref="B47:B50"/>
    <mergeCell ref="G47:I48"/>
    <mergeCell ref="J47:J48"/>
    <mergeCell ref="H39:H41"/>
    <mergeCell ref="I39:I41"/>
    <mergeCell ref="J39:J41"/>
    <mergeCell ref="K39:K41"/>
    <mergeCell ref="L39:L41"/>
    <mergeCell ref="M39:M41"/>
    <mergeCell ref="B39:B41"/>
    <mergeCell ref="C39:C41"/>
    <mergeCell ref="D39:D41"/>
    <mergeCell ref="E39:E41"/>
    <mergeCell ref="F39:F41"/>
    <mergeCell ref="C62:H62"/>
    <mergeCell ref="K64:N64"/>
    <mergeCell ref="B66:N66"/>
    <mergeCell ref="B68:C68"/>
    <mergeCell ref="B69:C69"/>
    <mergeCell ref="B70:C70"/>
    <mergeCell ref="C56:H56"/>
    <mergeCell ref="C57:H57"/>
    <mergeCell ref="C58:H58"/>
    <mergeCell ref="C59:H59"/>
    <mergeCell ref="C60:H60"/>
    <mergeCell ref="C61:H61"/>
    <mergeCell ref="B71:C71"/>
    <mergeCell ref="E71:F71"/>
    <mergeCell ref="H71:J71"/>
    <mergeCell ref="B74:B75"/>
    <mergeCell ref="C74:C75"/>
    <mergeCell ref="D74:D75"/>
    <mergeCell ref="E74:E75"/>
    <mergeCell ref="F74:F75"/>
    <mergeCell ref="G74:G75"/>
    <mergeCell ref="H74:H75"/>
    <mergeCell ref="I74:I75"/>
    <mergeCell ref="J74:J75"/>
    <mergeCell ref="K74:K75"/>
    <mergeCell ref="L74:L75"/>
    <mergeCell ref="B76:B78"/>
    <mergeCell ref="B79:B80"/>
    <mergeCell ref="C79:C80"/>
    <mergeCell ref="D79:D80"/>
    <mergeCell ref="E79:E80"/>
    <mergeCell ref="F79:F80"/>
    <mergeCell ref="M79:M80"/>
    <mergeCell ref="G79:G80"/>
    <mergeCell ref="H79:H80"/>
    <mergeCell ref="I79:I80"/>
    <mergeCell ref="J79:J80"/>
    <mergeCell ref="K79:K80"/>
    <mergeCell ref="L79:L80"/>
    <mergeCell ref="K81:K82"/>
    <mergeCell ref="L81:L82"/>
    <mergeCell ref="B83:B85"/>
    <mergeCell ref="C83:C85"/>
    <mergeCell ref="D83:D85"/>
    <mergeCell ref="E83:E85"/>
    <mergeCell ref="F83:F85"/>
    <mergeCell ref="G83:G85"/>
    <mergeCell ref="H83:H85"/>
    <mergeCell ref="I83:I85"/>
    <mergeCell ref="B81:B82"/>
    <mergeCell ref="C81:C82"/>
    <mergeCell ref="D81:D82"/>
    <mergeCell ref="E81:E82"/>
    <mergeCell ref="F81:F82"/>
    <mergeCell ref="G81:G82"/>
    <mergeCell ref="H81:H82"/>
    <mergeCell ref="I81:I82"/>
    <mergeCell ref="J81:J82"/>
    <mergeCell ref="I86:I87"/>
    <mergeCell ref="J86:J87"/>
    <mergeCell ref="K86:K87"/>
    <mergeCell ref="L86:L87"/>
    <mergeCell ref="M86:M87"/>
    <mergeCell ref="B89:N89"/>
    <mergeCell ref="J83:J85"/>
    <mergeCell ref="K83:K85"/>
    <mergeCell ref="L83:L85"/>
    <mergeCell ref="B86:B87"/>
    <mergeCell ref="C86:C87"/>
    <mergeCell ref="D86:D87"/>
    <mergeCell ref="E86:E87"/>
    <mergeCell ref="F86:F87"/>
    <mergeCell ref="G86:G87"/>
    <mergeCell ref="H86:H87"/>
    <mergeCell ref="B99:B100"/>
    <mergeCell ref="C99:D99"/>
    <mergeCell ref="C100:D100"/>
    <mergeCell ref="C90:D90"/>
    <mergeCell ref="B92:B93"/>
    <mergeCell ref="C92:D92"/>
    <mergeCell ref="C93:D93"/>
    <mergeCell ref="C96:D96"/>
    <mergeCell ref="C97:D97"/>
  </mergeCells>
  <pageMargins left="0.7" right="0.7" top="0.75" bottom="0.75" header="0.3" footer="0.3"/>
  <pageSetup paperSize="9" scale="48" orientation="landscape" verticalDpi="0" r:id="rId1"/>
  <rowBreaks count="1" manualBreakCount="1">
    <brk id="46" max="16" man="1"/>
  </row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3"/>
  <sheetViews>
    <sheetView zoomScale="50" zoomScaleNormal="50" workbookViewId="0">
      <selection activeCell="C1" sqref="A1:V13"/>
    </sheetView>
  </sheetViews>
  <sheetFormatPr defaultRowHeight="39" customHeight="1"/>
  <cols>
    <col min="1" max="1" width="9.33203125" style="63"/>
    <col min="2" max="2" width="76.1640625" style="84" customWidth="1"/>
    <col min="3" max="21" width="13.83203125" style="85" customWidth="1"/>
    <col min="22" max="22" width="19.1640625" style="86" customWidth="1"/>
    <col min="23" max="16384" width="9.33203125" style="63"/>
  </cols>
  <sheetData>
    <row r="1" spans="1:22" ht="60" customHeight="1">
      <c r="A1" s="743"/>
      <c r="B1" s="743"/>
      <c r="C1" s="745" t="s">
        <v>255</v>
      </c>
      <c r="D1" s="745"/>
      <c r="E1" s="745"/>
      <c r="F1" s="745"/>
      <c r="G1" s="745"/>
      <c r="H1" s="745"/>
      <c r="I1" s="745"/>
      <c r="J1" s="745"/>
      <c r="K1" s="745"/>
      <c r="L1" s="745"/>
      <c r="M1" s="745"/>
      <c r="N1" s="745"/>
      <c r="O1" s="745"/>
      <c r="P1" s="745"/>
      <c r="Q1" s="745"/>
      <c r="R1" s="745"/>
      <c r="S1" s="745"/>
      <c r="T1" s="745"/>
      <c r="U1" s="745"/>
      <c r="V1" s="745"/>
    </row>
    <row r="2" spans="1:22" ht="39" customHeight="1">
      <c r="A2" s="743"/>
      <c r="B2" s="743"/>
      <c r="C2" s="62">
        <v>1</v>
      </c>
      <c r="D2" s="62">
        <v>2</v>
      </c>
      <c r="E2" s="62">
        <f t="shared" ref="E2:U2" si="0">+D2+1</f>
        <v>3</v>
      </c>
      <c r="F2" s="62">
        <f t="shared" si="0"/>
        <v>4</v>
      </c>
      <c r="G2" s="62">
        <f t="shared" si="0"/>
        <v>5</v>
      </c>
      <c r="H2" s="62">
        <f t="shared" si="0"/>
        <v>6</v>
      </c>
      <c r="I2" s="62">
        <f t="shared" si="0"/>
        <v>7</v>
      </c>
      <c r="J2" s="62">
        <f t="shared" si="0"/>
        <v>8</v>
      </c>
      <c r="K2" s="62">
        <f t="shared" si="0"/>
        <v>9</v>
      </c>
      <c r="L2" s="62">
        <f t="shared" si="0"/>
        <v>10</v>
      </c>
      <c r="M2" s="62">
        <f t="shared" si="0"/>
        <v>11</v>
      </c>
      <c r="N2" s="62">
        <f t="shared" si="0"/>
        <v>12</v>
      </c>
      <c r="O2" s="62">
        <f t="shared" si="0"/>
        <v>13</v>
      </c>
      <c r="P2" s="62">
        <f t="shared" si="0"/>
        <v>14</v>
      </c>
      <c r="Q2" s="62">
        <f t="shared" si="0"/>
        <v>15</v>
      </c>
      <c r="R2" s="62">
        <f t="shared" si="0"/>
        <v>16</v>
      </c>
      <c r="S2" s="62">
        <f t="shared" si="0"/>
        <v>17</v>
      </c>
      <c r="T2" s="62">
        <f t="shared" si="0"/>
        <v>18</v>
      </c>
      <c r="U2" s="62">
        <f t="shared" si="0"/>
        <v>19</v>
      </c>
      <c r="V2" s="700" t="s">
        <v>233</v>
      </c>
    </row>
    <row r="3" spans="1:22" ht="344.25" customHeight="1" thickBot="1">
      <c r="A3" s="744"/>
      <c r="B3" s="744"/>
      <c r="C3" s="64" t="s">
        <v>164</v>
      </c>
      <c r="D3" s="64" t="s">
        <v>165</v>
      </c>
      <c r="E3" s="64" t="s">
        <v>166</v>
      </c>
      <c r="F3" s="64" t="s">
        <v>167</v>
      </c>
      <c r="G3" s="64" t="s">
        <v>168</v>
      </c>
      <c r="H3" s="64" t="s">
        <v>169</v>
      </c>
      <c r="I3" s="64" t="s">
        <v>170</v>
      </c>
      <c r="J3" s="64" t="s">
        <v>171</v>
      </c>
      <c r="K3" s="64" t="s">
        <v>172</v>
      </c>
      <c r="L3" s="64" t="s">
        <v>173</v>
      </c>
      <c r="M3" s="64" t="s">
        <v>174</v>
      </c>
      <c r="N3" s="64" t="s">
        <v>175</v>
      </c>
      <c r="O3" s="64" t="s">
        <v>176</v>
      </c>
      <c r="P3" s="64" t="s">
        <v>177</v>
      </c>
      <c r="Q3" s="64" t="s">
        <v>178</v>
      </c>
      <c r="R3" s="64" t="s">
        <v>179</v>
      </c>
      <c r="S3" s="64" t="s">
        <v>180</v>
      </c>
      <c r="T3" s="64" t="s">
        <v>181</v>
      </c>
      <c r="U3" s="64" t="s">
        <v>182</v>
      </c>
      <c r="V3" s="701"/>
    </row>
    <row r="4" spans="1:22" s="67" customFormat="1" ht="56.25" customHeight="1" thickTop="1" thickBot="1">
      <c r="A4" s="721" t="s">
        <v>160</v>
      </c>
      <c r="B4" s="722"/>
      <c r="C4" s="722"/>
      <c r="D4" s="722"/>
      <c r="E4" s="722"/>
      <c r="F4" s="722"/>
      <c r="G4" s="722"/>
      <c r="H4" s="722"/>
      <c r="I4" s="722"/>
      <c r="J4" s="722"/>
      <c r="K4" s="722"/>
      <c r="L4" s="722"/>
      <c r="M4" s="722"/>
      <c r="N4" s="722"/>
      <c r="O4" s="722"/>
      <c r="P4" s="722"/>
      <c r="Q4" s="722"/>
      <c r="R4" s="722"/>
      <c r="S4" s="722"/>
      <c r="T4" s="722"/>
      <c r="U4" s="722"/>
      <c r="V4" s="723"/>
    </row>
    <row r="5" spans="1:22" s="408" customFormat="1" ht="39" customHeight="1" thickTop="1" thickBot="1">
      <c r="A5" s="742" t="s">
        <v>211</v>
      </c>
      <c r="B5" s="742"/>
      <c r="C5" s="407">
        <v>8</v>
      </c>
      <c r="D5" s="407">
        <v>21</v>
      </c>
      <c r="E5" s="407">
        <v>8</v>
      </c>
      <c r="F5" s="407">
        <v>1</v>
      </c>
      <c r="G5" s="407">
        <v>52</v>
      </c>
      <c r="H5" s="407">
        <v>20</v>
      </c>
      <c r="I5" s="407">
        <v>1</v>
      </c>
      <c r="J5" s="407">
        <v>1</v>
      </c>
      <c r="K5" s="407">
        <v>0</v>
      </c>
      <c r="L5" s="407">
        <v>5</v>
      </c>
      <c r="M5" s="407">
        <v>2</v>
      </c>
      <c r="N5" s="407">
        <v>1</v>
      </c>
      <c r="O5" s="407">
        <v>8</v>
      </c>
      <c r="P5" s="407">
        <v>2</v>
      </c>
      <c r="Q5" s="407">
        <v>10</v>
      </c>
      <c r="R5" s="407">
        <v>0</v>
      </c>
      <c r="S5" s="407">
        <v>0</v>
      </c>
      <c r="T5" s="407">
        <v>3</v>
      </c>
      <c r="U5" s="407">
        <v>0</v>
      </c>
      <c r="V5" s="407">
        <f t="shared" ref="V5:V13" si="1">SUM(C5:U5)</f>
        <v>143</v>
      </c>
    </row>
    <row r="6" spans="1:22" ht="39" customHeight="1" thickTop="1">
      <c r="A6" s="318">
        <v>1</v>
      </c>
      <c r="B6" s="330" t="s">
        <v>153</v>
      </c>
      <c r="C6" s="321">
        <v>0</v>
      </c>
      <c r="D6" s="321">
        <v>0</v>
      </c>
      <c r="E6" s="321">
        <v>8</v>
      </c>
      <c r="F6" s="321">
        <v>0</v>
      </c>
      <c r="G6" s="321">
        <v>52</v>
      </c>
      <c r="H6" s="321">
        <v>17</v>
      </c>
      <c r="I6" s="321">
        <v>1</v>
      </c>
      <c r="J6" s="321"/>
      <c r="K6" s="321">
        <v>0</v>
      </c>
      <c r="L6" s="321">
        <v>0</v>
      </c>
      <c r="M6" s="321">
        <v>2</v>
      </c>
      <c r="N6" s="321">
        <v>0</v>
      </c>
      <c r="O6" s="321"/>
      <c r="P6" s="321">
        <v>0</v>
      </c>
      <c r="Q6" s="321">
        <v>0</v>
      </c>
      <c r="R6" s="321">
        <v>0</v>
      </c>
      <c r="S6" s="321">
        <v>0</v>
      </c>
      <c r="T6" s="321">
        <v>3</v>
      </c>
      <c r="U6" s="321">
        <v>0</v>
      </c>
      <c r="V6" s="303">
        <f t="shared" si="1"/>
        <v>83</v>
      </c>
    </row>
    <row r="7" spans="1:22" ht="39" customHeight="1">
      <c r="A7" s="318">
        <v>2</v>
      </c>
      <c r="B7" s="331" t="s">
        <v>152</v>
      </c>
      <c r="C7" s="314">
        <v>0</v>
      </c>
      <c r="D7" s="314">
        <v>0</v>
      </c>
      <c r="E7" s="314">
        <v>0</v>
      </c>
      <c r="F7" s="314">
        <v>0</v>
      </c>
      <c r="G7" s="314">
        <v>25</v>
      </c>
      <c r="H7" s="314">
        <v>20</v>
      </c>
      <c r="I7" s="314">
        <v>0</v>
      </c>
      <c r="J7" s="314"/>
      <c r="K7" s="314">
        <v>0</v>
      </c>
      <c r="L7" s="314">
        <v>0</v>
      </c>
      <c r="M7" s="314">
        <v>2</v>
      </c>
      <c r="N7" s="314">
        <v>0</v>
      </c>
      <c r="O7" s="314"/>
      <c r="P7" s="314">
        <v>0</v>
      </c>
      <c r="Q7" s="314">
        <v>0</v>
      </c>
      <c r="R7" s="314">
        <v>0</v>
      </c>
      <c r="S7" s="314">
        <v>0</v>
      </c>
      <c r="T7" s="314">
        <v>0</v>
      </c>
      <c r="U7" s="314">
        <v>0</v>
      </c>
      <c r="V7" s="304">
        <f t="shared" si="1"/>
        <v>47</v>
      </c>
    </row>
    <row r="8" spans="1:22" ht="39" customHeight="1">
      <c r="A8" s="102">
        <v>3</v>
      </c>
      <c r="B8" s="263" t="s">
        <v>155</v>
      </c>
      <c r="C8" s="69">
        <v>6</v>
      </c>
      <c r="D8" s="69">
        <v>21</v>
      </c>
      <c r="E8" s="69">
        <v>0</v>
      </c>
      <c r="F8" s="69">
        <v>1</v>
      </c>
      <c r="G8" s="69"/>
      <c r="H8" s="69">
        <v>1</v>
      </c>
      <c r="I8" s="69">
        <v>0</v>
      </c>
      <c r="J8" s="69"/>
      <c r="K8" s="69">
        <v>0</v>
      </c>
      <c r="L8" s="69">
        <v>0</v>
      </c>
      <c r="M8" s="69"/>
      <c r="N8" s="69">
        <v>0</v>
      </c>
      <c r="O8" s="69"/>
      <c r="P8" s="69">
        <v>0</v>
      </c>
      <c r="Q8" s="69">
        <v>0</v>
      </c>
      <c r="R8" s="69">
        <v>0</v>
      </c>
      <c r="S8" s="69">
        <v>0</v>
      </c>
      <c r="T8" s="69">
        <v>0</v>
      </c>
      <c r="U8" s="69">
        <v>0</v>
      </c>
      <c r="V8" s="304">
        <f t="shared" si="1"/>
        <v>29</v>
      </c>
    </row>
    <row r="9" spans="1:22" ht="39" customHeight="1">
      <c r="A9" s="102">
        <v>4</v>
      </c>
      <c r="B9" s="263" t="s">
        <v>158</v>
      </c>
      <c r="C9" s="69">
        <v>0</v>
      </c>
      <c r="D9" s="69">
        <v>0</v>
      </c>
      <c r="E9" s="69">
        <v>1</v>
      </c>
      <c r="F9" s="69">
        <v>1</v>
      </c>
      <c r="G9" s="69"/>
      <c r="H9" s="69">
        <v>0</v>
      </c>
      <c r="I9" s="69">
        <v>0</v>
      </c>
      <c r="J9" s="69"/>
      <c r="K9" s="69">
        <v>0</v>
      </c>
      <c r="L9" s="69">
        <v>0</v>
      </c>
      <c r="M9" s="69"/>
      <c r="N9" s="69">
        <v>0</v>
      </c>
      <c r="O9" s="69">
        <v>8</v>
      </c>
      <c r="P9" s="69">
        <v>2</v>
      </c>
      <c r="Q9" s="69">
        <v>10</v>
      </c>
      <c r="R9" s="69">
        <v>0</v>
      </c>
      <c r="S9" s="69">
        <v>0</v>
      </c>
      <c r="T9" s="69">
        <v>0</v>
      </c>
      <c r="U9" s="69">
        <v>0</v>
      </c>
      <c r="V9" s="304">
        <f t="shared" si="1"/>
        <v>22</v>
      </c>
    </row>
    <row r="10" spans="1:22" ht="39" customHeight="1">
      <c r="A10" s="102">
        <v>5</v>
      </c>
      <c r="B10" s="293" t="s">
        <v>159</v>
      </c>
      <c r="C10" s="69">
        <v>0</v>
      </c>
      <c r="D10" s="69">
        <v>0</v>
      </c>
      <c r="E10" s="69">
        <v>1</v>
      </c>
      <c r="F10" s="69">
        <v>1</v>
      </c>
      <c r="G10" s="69"/>
      <c r="H10" s="69">
        <v>0</v>
      </c>
      <c r="I10" s="69">
        <v>0</v>
      </c>
      <c r="J10" s="69"/>
      <c r="K10" s="69">
        <v>0</v>
      </c>
      <c r="L10" s="69">
        <v>0</v>
      </c>
      <c r="M10" s="69"/>
      <c r="N10" s="69">
        <v>0</v>
      </c>
      <c r="O10" s="69">
        <v>4</v>
      </c>
      <c r="P10" s="69">
        <v>2</v>
      </c>
      <c r="Q10" s="69">
        <v>2</v>
      </c>
      <c r="R10" s="69">
        <v>0</v>
      </c>
      <c r="S10" s="69">
        <v>0</v>
      </c>
      <c r="T10" s="69">
        <v>0</v>
      </c>
      <c r="U10" s="69">
        <v>0</v>
      </c>
      <c r="V10" s="304">
        <f t="shared" si="1"/>
        <v>10</v>
      </c>
    </row>
    <row r="11" spans="1:22" ht="39" customHeight="1">
      <c r="A11" s="102">
        <v>6</v>
      </c>
      <c r="B11" s="293" t="s">
        <v>154</v>
      </c>
      <c r="C11" s="69">
        <v>8</v>
      </c>
      <c r="D11" s="69">
        <v>0</v>
      </c>
      <c r="E11" s="69">
        <v>0</v>
      </c>
      <c r="F11" s="69">
        <v>0</v>
      </c>
      <c r="G11" s="69"/>
      <c r="H11" s="69">
        <v>0</v>
      </c>
      <c r="I11" s="69">
        <v>0</v>
      </c>
      <c r="J11" s="69"/>
      <c r="K11" s="69">
        <v>0</v>
      </c>
      <c r="L11" s="69">
        <v>0</v>
      </c>
      <c r="M11" s="69"/>
      <c r="N11" s="69">
        <v>0</v>
      </c>
      <c r="O11" s="69"/>
      <c r="P11" s="69">
        <v>0</v>
      </c>
      <c r="Q11" s="69">
        <v>0</v>
      </c>
      <c r="R11" s="69">
        <v>0</v>
      </c>
      <c r="S11" s="69">
        <v>0</v>
      </c>
      <c r="T11" s="69">
        <v>0</v>
      </c>
      <c r="U11" s="69">
        <v>0</v>
      </c>
      <c r="V11" s="304">
        <f t="shared" si="1"/>
        <v>8</v>
      </c>
    </row>
    <row r="12" spans="1:22" ht="39" customHeight="1">
      <c r="A12" s="102">
        <v>7</v>
      </c>
      <c r="B12" s="293" t="s">
        <v>156</v>
      </c>
      <c r="C12" s="69">
        <v>0</v>
      </c>
      <c r="D12" s="69">
        <v>0</v>
      </c>
      <c r="E12" s="69">
        <v>0</v>
      </c>
      <c r="F12" s="69">
        <v>0</v>
      </c>
      <c r="G12" s="69"/>
      <c r="H12" s="69">
        <v>0</v>
      </c>
      <c r="I12" s="69">
        <v>0</v>
      </c>
      <c r="J12" s="69"/>
      <c r="K12" s="69">
        <v>0</v>
      </c>
      <c r="L12" s="69">
        <v>4</v>
      </c>
      <c r="M12" s="69"/>
      <c r="N12" s="69">
        <v>0</v>
      </c>
      <c r="O12" s="69"/>
      <c r="P12" s="69">
        <v>0</v>
      </c>
      <c r="Q12" s="69">
        <v>3</v>
      </c>
      <c r="R12" s="69">
        <v>0</v>
      </c>
      <c r="S12" s="69">
        <v>0</v>
      </c>
      <c r="T12" s="69">
        <v>0</v>
      </c>
      <c r="U12" s="69">
        <v>0</v>
      </c>
      <c r="V12" s="304">
        <f t="shared" si="1"/>
        <v>7</v>
      </c>
    </row>
    <row r="13" spans="1:22" ht="39" customHeight="1">
      <c r="A13" s="102">
        <v>8</v>
      </c>
      <c r="B13" s="293" t="s">
        <v>157</v>
      </c>
      <c r="C13" s="69">
        <v>0</v>
      </c>
      <c r="D13" s="69">
        <v>0</v>
      </c>
      <c r="E13" s="69">
        <v>0</v>
      </c>
      <c r="F13" s="69">
        <v>0</v>
      </c>
      <c r="G13" s="69"/>
      <c r="H13" s="69">
        <v>0</v>
      </c>
      <c r="I13" s="69">
        <v>0</v>
      </c>
      <c r="J13" s="69"/>
      <c r="K13" s="69">
        <v>0</v>
      </c>
      <c r="L13" s="69">
        <v>4</v>
      </c>
      <c r="M13" s="69"/>
      <c r="N13" s="69">
        <v>0</v>
      </c>
      <c r="O13" s="69"/>
      <c r="P13" s="69">
        <v>0</v>
      </c>
      <c r="Q13" s="69">
        <v>0</v>
      </c>
      <c r="R13" s="69">
        <v>0</v>
      </c>
      <c r="S13" s="69">
        <v>0</v>
      </c>
      <c r="T13" s="69">
        <v>0</v>
      </c>
      <c r="U13" s="69">
        <v>0</v>
      </c>
      <c r="V13" s="304">
        <f t="shared" si="1"/>
        <v>4</v>
      </c>
    </row>
    <row r="14" spans="1:22" s="66" customFormat="1" ht="28.5" customHeight="1"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3"/>
    </row>
    <row r="15" spans="1:22" s="66" customFormat="1" ht="39" customHeight="1"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3"/>
    </row>
    <row r="16" spans="1:22" s="66" customFormat="1" ht="39" customHeight="1"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3"/>
    </row>
    <row r="17" spans="3:22" s="66" customFormat="1" ht="39" customHeight="1"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3"/>
    </row>
    <row r="18" spans="3:22" s="66" customFormat="1" ht="39" customHeight="1"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3"/>
    </row>
    <row r="19" spans="3:22" s="66" customFormat="1" ht="39" customHeight="1"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3"/>
    </row>
    <row r="20" spans="3:22" s="66" customFormat="1" ht="39" customHeight="1"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3"/>
    </row>
    <row r="21" spans="3:22" s="66" customFormat="1" ht="39" customHeight="1"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3"/>
    </row>
    <row r="22" spans="3:22" s="66" customFormat="1" ht="39" customHeight="1"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3"/>
    </row>
    <row r="23" spans="3:22" s="66" customFormat="1" ht="39" customHeight="1"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3"/>
    </row>
    <row r="24" spans="3:22" s="66" customFormat="1" ht="39" customHeight="1"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3"/>
    </row>
    <row r="25" spans="3:22" s="66" customFormat="1" ht="39" customHeight="1"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3"/>
    </row>
    <row r="26" spans="3:22" s="66" customFormat="1" ht="39" customHeight="1"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3"/>
    </row>
    <row r="27" spans="3:22" s="66" customFormat="1" ht="39" customHeight="1"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3"/>
    </row>
    <row r="28" spans="3:22" s="66" customFormat="1" ht="39" customHeight="1"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3"/>
    </row>
    <row r="29" spans="3:22" s="66" customFormat="1" ht="39" customHeight="1"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3"/>
    </row>
    <row r="30" spans="3:22" s="66" customFormat="1" ht="39" customHeight="1"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3"/>
    </row>
    <row r="31" spans="3:22" s="66" customFormat="1" ht="39" customHeight="1"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3"/>
    </row>
    <row r="32" spans="3:22" s="66" customFormat="1" ht="39" customHeight="1"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3"/>
    </row>
    <row r="33" spans="3:22" s="66" customFormat="1" ht="39" customHeight="1"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3"/>
    </row>
    <row r="34" spans="3:22" s="66" customFormat="1" ht="39" customHeight="1"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3"/>
    </row>
    <row r="35" spans="3:22" s="66" customFormat="1" ht="39" customHeight="1"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3"/>
    </row>
    <row r="36" spans="3:22" s="66" customFormat="1" ht="39" customHeight="1"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3"/>
    </row>
    <row r="37" spans="3:22" s="66" customFormat="1" ht="39" customHeight="1"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3"/>
    </row>
    <row r="38" spans="3:22" s="66" customFormat="1" ht="39" customHeight="1"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3"/>
    </row>
    <row r="39" spans="3:22" s="66" customFormat="1" ht="39" customHeight="1"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3"/>
    </row>
    <row r="40" spans="3:22" s="66" customFormat="1" ht="39" customHeight="1"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3"/>
    </row>
    <row r="41" spans="3:22" s="66" customFormat="1" ht="39" customHeight="1"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3"/>
    </row>
    <row r="42" spans="3:22" s="66" customFormat="1" ht="39" customHeight="1"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3"/>
    </row>
    <row r="43" spans="3:22" s="66" customFormat="1" ht="39" customHeight="1"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3"/>
    </row>
    <row r="44" spans="3:22" s="66" customFormat="1" ht="39" customHeight="1"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3"/>
    </row>
    <row r="45" spans="3:22" s="66" customFormat="1" ht="39" customHeight="1"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3"/>
    </row>
    <row r="46" spans="3:22" s="66" customFormat="1" ht="39" customHeight="1"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3"/>
    </row>
    <row r="47" spans="3:22" s="66" customFormat="1" ht="39" customHeight="1"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3"/>
    </row>
    <row r="48" spans="3:22" s="66" customFormat="1" ht="39" customHeight="1"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3"/>
    </row>
    <row r="49" spans="3:22" s="66" customFormat="1" ht="39" customHeight="1"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3"/>
    </row>
    <row r="50" spans="3:22" s="66" customFormat="1" ht="39" customHeight="1"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3"/>
    </row>
    <row r="51" spans="3:22" s="66" customFormat="1" ht="39" customHeight="1"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3"/>
    </row>
    <row r="52" spans="3:22" s="66" customFormat="1" ht="39" customHeight="1"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3"/>
    </row>
    <row r="53" spans="3:22" s="66" customFormat="1" ht="39" customHeight="1"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3"/>
    </row>
    <row r="54" spans="3:22" s="66" customFormat="1" ht="39" customHeight="1"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3"/>
    </row>
    <row r="55" spans="3:22" s="66" customFormat="1" ht="39" customHeight="1">
      <c r="C55" s="82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3"/>
    </row>
    <row r="56" spans="3:22" s="66" customFormat="1" ht="39" customHeight="1"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3"/>
    </row>
    <row r="57" spans="3:22" s="66" customFormat="1" ht="39" customHeight="1"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3"/>
    </row>
    <row r="58" spans="3:22" s="66" customFormat="1" ht="39" customHeight="1"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3"/>
    </row>
    <row r="59" spans="3:22" s="66" customFormat="1" ht="39" customHeight="1"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3"/>
    </row>
    <row r="60" spans="3:22" s="66" customFormat="1" ht="39" customHeight="1"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3"/>
    </row>
    <row r="61" spans="3:22" s="66" customFormat="1" ht="39" customHeight="1"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3"/>
    </row>
    <row r="62" spans="3:22" s="66" customFormat="1" ht="39" customHeight="1"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3"/>
    </row>
    <row r="63" spans="3:22" s="66" customFormat="1" ht="39" customHeight="1"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3"/>
    </row>
    <row r="64" spans="3:22" s="66" customFormat="1" ht="39" customHeight="1"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3"/>
    </row>
    <row r="65" spans="3:22" s="66" customFormat="1" ht="39" customHeight="1"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3"/>
    </row>
    <row r="66" spans="3:22" s="66" customFormat="1" ht="39" customHeight="1"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2"/>
      <c r="T66" s="82"/>
      <c r="U66" s="82"/>
      <c r="V66" s="83"/>
    </row>
    <row r="67" spans="3:22" s="66" customFormat="1" ht="39" customHeight="1"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3"/>
    </row>
    <row r="68" spans="3:22" s="66" customFormat="1" ht="39" customHeight="1">
      <c r="C68" s="82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2"/>
      <c r="T68" s="82"/>
      <c r="U68" s="82"/>
      <c r="V68" s="83"/>
    </row>
    <row r="69" spans="3:22" s="66" customFormat="1" ht="39" customHeight="1"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3"/>
    </row>
    <row r="70" spans="3:22" s="66" customFormat="1" ht="39" customHeight="1"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3"/>
    </row>
    <row r="71" spans="3:22" s="66" customFormat="1" ht="39" customHeight="1"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2"/>
      <c r="T71" s="82"/>
      <c r="U71" s="82"/>
      <c r="V71" s="83"/>
    </row>
    <row r="72" spans="3:22" s="66" customFormat="1" ht="39" customHeight="1">
      <c r="C72" s="82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3"/>
    </row>
    <row r="73" spans="3:22" s="66" customFormat="1" ht="39" customHeight="1">
      <c r="C73" s="82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2"/>
      <c r="T73" s="82"/>
      <c r="U73" s="82"/>
      <c r="V73" s="83"/>
    </row>
    <row r="74" spans="3:22" s="66" customFormat="1" ht="39" customHeight="1">
      <c r="C74" s="82"/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83"/>
    </row>
    <row r="75" spans="3:22" s="66" customFormat="1" ht="39" customHeight="1">
      <c r="C75" s="82"/>
      <c r="D75" s="82"/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82"/>
      <c r="P75" s="82"/>
      <c r="Q75" s="82"/>
      <c r="R75" s="82"/>
      <c r="S75" s="82"/>
      <c r="T75" s="82"/>
      <c r="U75" s="82"/>
      <c r="V75" s="83"/>
    </row>
    <row r="76" spans="3:22" s="66" customFormat="1" ht="39" customHeight="1">
      <c r="C76" s="82"/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82"/>
      <c r="V76" s="83"/>
    </row>
    <row r="77" spans="3:22" s="66" customFormat="1" ht="39" customHeight="1">
      <c r="C77" s="82"/>
      <c r="D77" s="82"/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82"/>
      <c r="V77" s="83"/>
    </row>
    <row r="78" spans="3:22" s="66" customFormat="1" ht="39" customHeight="1"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3"/>
    </row>
    <row r="79" spans="3:22" s="66" customFormat="1" ht="39" customHeight="1"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2"/>
      <c r="T79" s="82"/>
      <c r="U79" s="82"/>
      <c r="V79" s="83"/>
    </row>
    <row r="80" spans="3:22" s="66" customFormat="1" ht="39" customHeight="1"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82"/>
      <c r="P80" s="82"/>
      <c r="Q80" s="82"/>
      <c r="R80" s="82"/>
      <c r="S80" s="82"/>
      <c r="T80" s="82"/>
      <c r="U80" s="82"/>
      <c r="V80" s="83"/>
    </row>
    <row r="81" spans="3:22" s="66" customFormat="1" ht="39" customHeight="1"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82"/>
      <c r="P81" s="82"/>
      <c r="Q81" s="82"/>
      <c r="R81" s="82"/>
      <c r="S81" s="82"/>
      <c r="T81" s="82"/>
      <c r="U81" s="82"/>
      <c r="V81" s="83"/>
    </row>
    <row r="82" spans="3:22" s="66" customFormat="1" ht="39" customHeight="1"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2"/>
      <c r="T82" s="82"/>
      <c r="U82" s="82"/>
      <c r="V82" s="83"/>
    </row>
    <row r="83" spans="3:22" s="66" customFormat="1" ht="39" customHeight="1"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2"/>
      <c r="T83" s="82"/>
      <c r="U83" s="82"/>
      <c r="V83" s="83"/>
    </row>
    <row r="84" spans="3:22" s="66" customFormat="1" ht="39" customHeight="1"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2"/>
      <c r="T84" s="82"/>
      <c r="U84" s="82"/>
      <c r="V84" s="83"/>
    </row>
    <row r="85" spans="3:22" s="66" customFormat="1" ht="39" customHeight="1"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2"/>
      <c r="T85" s="82"/>
      <c r="U85" s="82"/>
      <c r="V85" s="83"/>
    </row>
    <row r="86" spans="3:22" s="66" customFormat="1" ht="39" customHeight="1"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2"/>
      <c r="T86" s="82"/>
      <c r="U86" s="82"/>
      <c r="V86" s="83"/>
    </row>
    <row r="87" spans="3:22" s="66" customFormat="1" ht="39" customHeight="1"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2"/>
      <c r="T87" s="82"/>
      <c r="U87" s="82"/>
      <c r="V87" s="83"/>
    </row>
    <row r="88" spans="3:22" s="66" customFormat="1" ht="39" customHeight="1"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82"/>
      <c r="Q88" s="82"/>
      <c r="R88" s="82"/>
      <c r="S88" s="82"/>
      <c r="T88" s="82"/>
      <c r="U88" s="82"/>
      <c r="V88" s="83"/>
    </row>
    <row r="89" spans="3:22" s="66" customFormat="1" ht="39" customHeight="1"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82"/>
      <c r="N89" s="82"/>
      <c r="O89" s="82"/>
      <c r="P89" s="82"/>
      <c r="Q89" s="82"/>
      <c r="R89" s="82"/>
      <c r="S89" s="82"/>
      <c r="T89" s="82"/>
      <c r="U89" s="82"/>
      <c r="V89" s="83"/>
    </row>
    <row r="90" spans="3:22" s="66" customFormat="1" ht="39" customHeight="1"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82"/>
      <c r="P90" s="82"/>
      <c r="Q90" s="82"/>
      <c r="R90" s="82"/>
      <c r="S90" s="82"/>
      <c r="T90" s="82"/>
      <c r="U90" s="82"/>
      <c r="V90" s="83"/>
    </row>
    <row r="91" spans="3:22" s="66" customFormat="1" ht="39" customHeight="1"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82"/>
      <c r="N91" s="82"/>
      <c r="O91" s="82"/>
      <c r="P91" s="82"/>
      <c r="Q91" s="82"/>
      <c r="R91" s="82"/>
      <c r="S91" s="82"/>
      <c r="T91" s="82"/>
      <c r="U91" s="82"/>
      <c r="V91" s="83"/>
    </row>
    <row r="92" spans="3:22" s="66" customFormat="1" ht="39" customHeight="1">
      <c r="C92" s="82"/>
      <c r="D92" s="82"/>
      <c r="E92" s="82"/>
      <c r="F92" s="82"/>
      <c r="G92" s="82"/>
      <c r="H92" s="82"/>
      <c r="I92" s="82"/>
      <c r="J92" s="82"/>
      <c r="K92" s="82"/>
      <c r="L92" s="82"/>
      <c r="M92" s="82"/>
      <c r="N92" s="82"/>
      <c r="O92" s="82"/>
      <c r="P92" s="82"/>
      <c r="Q92" s="82"/>
      <c r="R92" s="82"/>
      <c r="S92" s="82"/>
      <c r="T92" s="82"/>
      <c r="U92" s="82"/>
      <c r="V92" s="83"/>
    </row>
    <row r="93" spans="3:22" s="66" customFormat="1" ht="39" customHeight="1">
      <c r="C93" s="82"/>
      <c r="D93" s="82"/>
      <c r="E93" s="82"/>
      <c r="F93" s="82"/>
      <c r="G93" s="82"/>
      <c r="H93" s="82"/>
      <c r="I93" s="82"/>
      <c r="J93" s="82"/>
      <c r="K93" s="82"/>
      <c r="L93" s="82"/>
      <c r="M93" s="82"/>
      <c r="N93" s="82"/>
      <c r="O93" s="82"/>
      <c r="P93" s="82"/>
      <c r="Q93" s="82"/>
      <c r="R93" s="82"/>
      <c r="S93" s="82"/>
      <c r="T93" s="82"/>
      <c r="U93" s="82"/>
      <c r="V93" s="83"/>
    </row>
    <row r="94" spans="3:22" s="66" customFormat="1" ht="39" customHeight="1">
      <c r="C94" s="82"/>
      <c r="D94" s="82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82"/>
      <c r="T94" s="82"/>
      <c r="U94" s="82"/>
      <c r="V94" s="83"/>
    </row>
    <row r="95" spans="3:22" s="66" customFormat="1" ht="39" customHeight="1">
      <c r="C95" s="82"/>
      <c r="D95" s="82"/>
      <c r="E95" s="82"/>
      <c r="F95" s="82"/>
      <c r="G95" s="82"/>
      <c r="H95" s="82"/>
      <c r="I95" s="82"/>
      <c r="J95" s="82"/>
      <c r="K95" s="82"/>
      <c r="L95" s="82"/>
      <c r="M95" s="82"/>
      <c r="N95" s="82"/>
      <c r="O95" s="82"/>
      <c r="P95" s="82"/>
      <c r="Q95" s="82"/>
      <c r="R95" s="82"/>
      <c r="S95" s="82"/>
      <c r="T95" s="82"/>
      <c r="U95" s="82"/>
      <c r="V95" s="83"/>
    </row>
    <row r="96" spans="3:22" s="66" customFormat="1" ht="39" customHeight="1">
      <c r="C96" s="82"/>
      <c r="D96" s="82"/>
      <c r="E96" s="82"/>
      <c r="F96" s="82"/>
      <c r="G96" s="82"/>
      <c r="H96" s="82"/>
      <c r="I96" s="82"/>
      <c r="J96" s="82"/>
      <c r="K96" s="82"/>
      <c r="L96" s="82"/>
      <c r="M96" s="82"/>
      <c r="N96" s="82"/>
      <c r="O96" s="82"/>
      <c r="P96" s="82"/>
      <c r="Q96" s="82"/>
      <c r="R96" s="82"/>
      <c r="S96" s="82"/>
      <c r="T96" s="82"/>
      <c r="U96" s="82"/>
      <c r="V96" s="83"/>
    </row>
    <row r="97" spans="3:22" s="66" customFormat="1" ht="39" customHeight="1">
      <c r="C97" s="82"/>
      <c r="D97" s="82"/>
      <c r="E97" s="82"/>
      <c r="F97" s="82"/>
      <c r="G97" s="82"/>
      <c r="H97" s="82"/>
      <c r="I97" s="82"/>
      <c r="J97" s="82"/>
      <c r="K97" s="82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83"/>
    </row>
    <row r="98" spans="3:22" s="66" customFormat="1" ht="39" customHeight="1"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3"/>
    </row>
    <row r="99" spans="3:22" s="66" customFormat="1" ht="39" customHeight="1">
      <c r="C99" s="82"/>
      <c r="D99" s="82"/>
      <c r="E99" s="82"/>
      <c r="F99" s="82"/>
      <c r="G99" s="82"/>
      <c r="H99" s="82"/>
      <c r="I99" s="82"/>
      <c r="J99" s="82"/>
      <c r="K99" s="82"/>
      <c r="L99" s="82"/>
      <c r="M99" s="82"/>
      <c r="N99" s="82"/>
      <c r="O99" s="82"/>
      <c r="P99" s="82"/>
      <c r="Q99" s="82"/>
      <c r="R99" s="82"/>
      <c r="S99" s="82"/>
      <c r="T99" s="82"/>
      <c r="U99" s="82"/>
      <c r="V99" s="83"/>
    </row>
    <row r="100" spans="3:22" s="66" customFormat="1" ht="39" customHeight="1">
      <c r="C100" s="82"/>
      <c r="D100" s="82"/>
      <c r="E100" s="82"/>
      <c r="F100" s="82"/>
      <c r="G100" s="82"/>
      <c r="H100" s="82"/>
      <c r="I100" s="82"/>
      <c r="J100" s="82"/>
      <c r="K100" s="82"/>
      <c r="L100" s="82"/>
      <c r="M100" s="82"/>
      <c r="N100" s="82"/>
      <c r="O100" s="82"/>
      <c r="P100" s="82"/>
      <c r="Q100" s="82"/>
      <c r="R100" s="82"/>
      <c r="S100" s="82"/>
      <c r="T100" s="82"/>
      <c r="U100" s="82"/>
      <c r="V100" s="83"/>
    </row>
    <row r="101" spans="3:22" s="66" customFormat="1" ht="39" customHeight="1">
      <c r="C101" s="82"/>
      <c r="D101" s="82"/>
      <c r="E101" s="82"/>
      <c r="F101" s="82"/>
      <c r="G101" s="82"/>
      <c r="H101" s="82"/>
      <c r="I101" s="82"/>
      <c r="J101" s="82"/>
      <c r="K101" s="82"/>
      <c r="L101" s="82"/>
      <c r="M101" s="82"/>
      <c r="N101" s="82"/>
      <c r="O101" s="82"/>
      <c r="P101" s="82"/>
      <c r="Q101" s="82"/>
      <c r="R101" s="82"/>
      <c r="S101" s="82"/>
      <c r="T101" s="82"/>
      <c r="U101" s="82"/>
      <c r="V101" s="83"/>
    </row>
    <row r="102" spans="3:22" s="66" customFormat="1" ht="39" customHeight="1">
      <c r="C102" s="82"/>
      <c r="D102" s="82"/>
      <c r="E102" s="82"/>
      <c r="F102" s="82"/>
      <c r="G102" s="82"/>
      <c r="H102" s="82"/>
      <c r="I102" s="82"/>
      <c r="J102" s="82"/>
      <c r="K102" s="82"/>
      <c r="L102" s="82"/>
      <c r="M102" s="82"/>
      <c r="N102" s="82"/>
      <c r="O102" s="82"/>
      <c r="P102" s="82"/>
      <c r="Q102" s="82"/>
      <c r="R102" s="82"/>
      <c r="S102" s="82"/>
      <c r="T102" s="82"/>
      <c r="U102" s="82"/>
      <c r="V102" s="83"/>
    </row>
    <row r="103" spans="3:22" s="66" customFormat="1" ht="39" customHeight="1">
      <c r="C103" s="82"/>
      <c r="D103" s="82"/>
      <c r="E103" s="82"/>
      <c r="F103" s="82"/>
      <c r="G103" s="82"/>
      <c r="H103" s="82"/>
      <c r="I103" s="82"/>
      <c r="J103" s="82"/>
      <c r="K103" s="82"/>
      <c r="L103" s="82"/>
      <c r="M103" s="82"/>
      <c r="N103" s="82"/>
      <c r="O103" s="82"/>
      <c r="P103" s="82"/>
      <c r="Q103" s="82"/>
      <c r="R103" s="82"/>
      <c r="S103" s="82"/>
      <c r="T103" s="82"/>
      <c r="U103" s="82"/>
      <c r="V103" s="83"/>
    </row>
    <row r="104" spans="3:22" s="66" customFormat="1" ht="39" customHeight="1">
      <c r="C104" s="82"/>
      <c r="D104" s="82"/>
      <c r="E104" s="82"/>
      <c r="F104" s="82"/>
      <c r="G104" s="82"/>
      <c r="H104" s="82"/>
      <c r="I104" s="82"/>
      <c r="J104" s="82"/>
      <c r="K104" s="82"/>
      <c r="L104" s="82"/>
      <c r="M104" s="82"/>
      <c r="N104" s="82"/>
      <c r="O104" s="82"/>
      <c r="P104" s="82"/>
      <c r="Q104" s="82"/>
      <c r="R104" s="82"/>
      <c r="S104" s="82"/>
      <c r="T104" s="82"/>
      <c r="U104" s="82"/>
      <c r="V104" s="83"/>
    </row>
    <row r="105" spans="3:22" s="66" customFormat="1" ht="39" customHeight="1">
      <c r="C105" s="82"/>
      <c r="D105" s="82"/>
      <c r="E105" s="82"/>
      <c r="F105" s="82"/>
      <c r="G105" s="82"/>
      <c r="H105" s="82"/>
      <c r="I105" s="82"/>
      <c r="J105" s="82"/>
      <c r="K105" s="82"/>
      <c r="L105" s="82"/>
      <c r="M105" s="82"/>
      <c r="N105" s="82"/>
      <c r="O105" s="82"/>
      <c r="P105" s="82"/>
      <c r="Q105" s="82"/>
      <c r="R105" s="82"/>
      <c r="S105" s="82"/>
      <c r="T105" s="82"/>
      <c r="U105" s="82"/>
      <c r="V105" s="83"/>
    </row>
    <row r="106" spans="3:22" s="66" customFormat="1" ht="39" customHeight="1">
      <c r="C106" s="82"/>
      <c r="D106" s="82"/>
      <c r="E106" s="82"/>
      <c r="F106" s="82"/>
      <c r="G106" s="82"/>
      <c r="H106" s="82"/>
      <c r="I106" s="82"/>
      <c r="J106" s="82"/>
      <c r="K106" s="82"/>
      <c r="L106" s="82"/>
      <c r="M106" s="82"/>
      <c r="N106" s="82"/>
      <c r="O106" s="82"/>
      <c r="P106" s="82"/>
      <c r="Q106" s="82"/>
      <c r="R106" s="82"/>
      <c r="S106" s="82"/>
      <c r="T106" s="82"/>
      <c r="U106" s="82"/>
      <c r="V106" s="83"/>
    </row>
    <row r="107" spans="3:22" s="66" customFormat="1" ht="39" customHeight="1"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82"/>
      <c r="N107" s="82"/>
      <c r="O107" s="82"/>
      <c r="P107" s="82"/>
      <c r="Q107" s="82"/>
      <c r="R107" s="82"/>
      <c r="S107" s="82"/>
      <c r="T107" s="82"/>
      <c r="U107" s="82"/>
      <c r="V107" s="83"/>
    </row>
    <row r="108" spans="3:22" s="66" customFormat="1" ht="39" customHeight="1"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3"/>
    </row>
    <row r="109" spans="3:22" s="66" customFormat="1" ht="39" customHeight="1">
      <c r="C109" s="82"/>
      <c r="D109" s="82"/>
      <c r="E109" s="82"/>
      <c r="F109" s="82"/>
      <c r="G109" s="82"/>
      <c r="H109" s="82"/>
      <c r="I109" s="82"/>
      <c r="J109" s="82"/>
      <c r="K109" s="82"/>
      <c r="L109" s="82"/>
      <c r="M109" s="82"/>
      <c r="N109" s="82"/>
      <c r="O109" s="82"/>
      <c r="P109" s="82"/>
      <c r="Q109" s="82"/>
      <c r="R109" s="82"/>
      <c r="S109" s="82"/>
      <c r="T109" s="82"/>
      <c r="U109" s="82"/>
      <c r="V109" s="83"/>
    </row>
    <row r="110" spans="3:22" s="66" customFormat="1" ht="39" customHeight="1">
      <c r="C110" s="82"/>
      <c r="D110" s="82"/>
      <c r="E110" s="82"/>
      <c r="F110" s="82"/>
      <c r="G110" s="82"/>
      <c r="H110" s="82"/>
      <c r="I110" s="82"/>
      <c r="J110" s="82"/>
      <c r="K110" s="82"/>
      <c r="L110" s="82"/>
      <c r="M110" s="82"/>
      <c r="N110" s="82"/>
      <c r="O110" s="82"/>
      <c r="P110" s="82"/>
      <c r="Q110" s="82"/>
      <c r="R110" s="82"/>
      <c r="S110" s="82"/>
      <c r="T110" s="82"/>
      <c r="U110" s="82"/>
      <c r="V110" s="83"/>
    </row>
    <row r="111" spans="3:22" s="66" customFormat="1" ht="39" customHeight="1">
      <c r="C111" s="82"/>
      <c r="D111" s="82"/>
      <c r="E111" s="82"/>
      <c r="F111" s="82"/>
      <c r="G111" s="82"/>
      <c r="H111" s="82"/>
      <c r="I111" s="82"/>
      <c r="J111" s="82"/>
      <c r="K111" s="82"/>
      <c r="L111" s="82"/>
      <c r="M111" s="82"/>
      <c r="N111" s="82"/>
      <c r="O111" s="82"/>
      <c r="P111" s="82"/>
      <c r="Q111" s="82"/>
      <c r="R111" s="82"/>
      <c r="S111" s="82"/>
      <c r="T111" s="82"/>
      <c r="U111" s="82"/>
      <c r="V111" s="83"/>
    </row>
    <row r="112" spans="3:22" s="66" customFormat="1" ht="39" customHeight="1">
      <c r="C112" s="82"/>
      <c r="D112" s="82"/>
      <c r="E112" s="82"/>
      <c r="F112" s="82"/>
      <c r="G112" s="82"/>
      <c r="H112" s="82"/>
      <c r="I112" s="82"/>
      <c r="J112" s="82"/>
      <c r="K112" s="82"/>
      <c r="L112" s="82"/>
      <c r="M112" s="82"/>
      <c r="N112" s="82"/>
      <c r="O112" s="82"/>
      <c r="P112" s="82"/>
      <c r="Q112" s="82"/>
      <c r="R112" s="82"/>
      <c r="S112" s="82"/>
      <c r="T112" s="82"/>
      <c r="U112" s="82"/>
      <c r="V112" s="83"/>
    </row>
    <row r="113" spans="3:22" s="66" customFormat="1" ht="39" customHeight="1">
      <c r="C113" s="82"/>
      <c r="D113" s="82"/>
      <c r="E113" s="82"/>
      <c r="F113" s="82"/>
      <c r="G113" s="82"/>
      <c r="H113" s="82"/>
      <c r="I113" s="82"/>
      <c r="J113" s="82"/>
      <c r="K113" s="82"/>
      <c r="L113" s="82"/>
      <c r="M113" s="82"/>
      <c r="N113" s="82"/>
      <c r="O113" s="82"/>
      <c r="P113" s="82"/>
      <c r="Q113" s="82"/>
      <c r="R113" s="82"/>
      <c r="S113" s="82"/>
      <c r="T113" s="82"/>
      <c r="U113" s="82"/>
      <c r="V113" s="83"/>
    </row>
    <row r="114" spans="3:22" s="66" customFormat="1" ht="39" customHeight="1">
      <c r="C114" s="82"/>
      <c r="D114" s="82"/>
      <c r="E114" s="82"/>
      <c r="F114" s="82"/>
      <c r="G114" s="82"/>
      <c r="H114" s="82"/>
      <c r="I114" s="82"/>
      <c r="J114" s="82"/>
      <c r="K114" s="82"/>
      <c r="L114" s="82"/>
      <c r="M114" s="82"/>
      <c r="N114" s="82"/>
      <c r="O114" s="82"/>
      <c r="P114" s="82"/>
      <c r="Q114" s="82"/>
      <c r="R114" s="82"/>
      <c r="S114" s="82"/>
      <c r="T114" s="82"/>
      <c r="U114" s="82"/>
      <c r="V114" s="83"/>
    </row>
    <row r="115" spans="3:22" s="66" customFormat="1" ht="39" customHeight="1">
      <c r="C115" s="82"/>
      <c r="D115" s="82"/>
      <c r="E115" s="82"/>
      <c r="F115" s="82"/>
      <c r="G115" s="82"/>
      <c r="H115" s="82"/>
      <c r="I115" s="82"/>
      <c r="J115" s="82"/>
      <c r="K115" s="82"/>
      <c r="L115" s="82"/>
      <c r="M115" s="82"/>
      <c r="N115" s="82"/>
      <c r="O115" s="82"/>
      <c r="P115" s="82"/>
      <c r="Q115" s="82"/>
      <c r="R115" s="82"/>
      <c r="S115" s="82"/>
      <c r="T115" s="82"/>
      <c r="U115" s="82"/>
      <c r="V115" s="83"/>
    </row>
    <row r="116" spans="3:22" s="66" customFormat="1" ht="39" customHeight="1">
      <c r="C116" s="82"/>
      <c r="D116" s="82"/>
      <c r="E116" s="82"/>
      <c r="F116" s="82"/>
      <c r="G116" s="82"/>
      <c r="H116" s="82"/>
      <c r="I116" s="82"/>
      <c r="J116" s="82"/>
      <c r="K116" s="82"/>
      <c r="L116" s="82"/>
      <c r="M116" s="82"/>
      <c r="N116" s="82"/>
      <c r="O116" s="82"/>
      <c r="P116" s="82"/>
      <c r="Q116" s="82"/>
      <c r="R116" s="82"/>
      <c r="S116" s="82"/>
      <c r="T116" s="82"/>
      <c r="U116" s="82"/>
      <c r="V116" s="83"/>
    </row>
    <row r="117" spans="3:22" s="66" customFormat="1" ht="39" customHeight="1">
      <c r="C117" s="82"/>
      <c r="D117" s="82"/>
      <c r="E117" s="82"/>
      <c r="F117" s="82"/>
      <c r="G117" s="82"/>
      <c r="H117" s="82"/>
      <c r="I117" s="82"/>
      <c r="J117" s="82"/>
      <c r="K117" s="82"/>
      <c r="L117" s="82"/>
      <c r="M117" s="82"/>
      <c r="N117" s="82"/>
      <c r="O117" s="82"/>
      <c r="P117" s="82"/>
      <c r="Q117" s="82"/>
      <c r="R117" s="82"/>
      <c r="S117" s="82"/>
      <c r="T117" s="82"/>
      <c r="U117" s="82"/>
      <c r="V117" s="83"/>
    </row>
    <row r="118" spans="3:22" s="66" customFormat="1" ht="39" customHeight="1">
      <c r="C118" s="82"/>
      <c r="D118" s="82"/>
      <c r="E118" s="82"/>
      <c r="F118" s="82"/>
      <c r="G118" s="82"/>
      <c r="H118" s="82"/>
      <c r="I118" s="82"/>
      <c r="J118" s="82"/>
      <c r="K118" s="82"/>
      <c r="L118" s="82"/>
      <c r="M118" s="82"/>
      <c r="N118" s="82"/>
      <c r="O118" s="82"/>
      <c r="P118" s="82"/>
      <c r="Q118" s="82"/>
      <c r="R118" s="82"/>
      <c r="S118" s="82"/>
      <c r="T118" s="82"/>
      <c r="U118" s="82"/>
      <c r="V118" s="83"/>
    </row>
    <row r="119" spans="3:22" s="66" customFormat="1" ht="39" customHeight="1">
      <c r="C119" s="82"/>
      <c r="D119" s="82"/>
      <c r="E119" s="82"/>
      <c r="F119" s="82"/>
      <c r="G119" s="82"/>
      <c r="H119" s="82"/>
      <c r="I119" s="82"/>
      <c r="J119" s="82"/>
      <c r="K119" s="82"/>
      <c r="L119" s="82"/>
      <c r="M119" s="82"/>
      <c r="N119" s="82"/>
      <c r="O119" s="82"/>
      <c r="P119" s="82"/>
      <c r="Q119" s="82"/>
      <c r="R119" s="82"/>
      <c r="S119" s="82"/>
      <c r="T119" s="82"/>
      <c r="U119" s="82"/>
      <c r="V119" s="83"/>
    </row>
    <row r="120" spans="3:22" s="66" customFormat="1" ht="39" customHeight="1">
      <c r="C120" s="82"/>
      <c r="D120" s="82"/>
      <c r="E120" s="82"/>
      <c r="F120" s="82"/>
      <c r="G120" s="82"/>
      <c r="H120" s="82"/>
      <c r="I120" s="82"/>
      <c r="J120" s="82"/>
      <c r="K120" s="82"/>
      <c r="L120" s="82"/>
      <c r="M120" s="82"/>
      <c r="N120" s="82"/>
      <c r="O120" s="82"/>
      <c r="P120" s="82"/>
      <c r="Q120" s="82"/>
      <c r="R120" s="82"/>
      <c r="S120" s="82"/>
      <c r="T120" s="82"/>
      <c r="U120" s="82"/>
      <c r="V120" s="83"/>
    </row>
    <row r="121" spans="3:22" s="66" customFormat="1" ht="39" customHeight="1">
      <c r="C121" s="82"/>
      <c r="D121" s="82"/>
      <c r="E121" s="82"/>
      <c r="F121" s="82"/>
      <c r="G121" s="82"/>
      <c r="H121" s="82"/>
      <c r="I121" s="82"/>
      <c r="J121" s="82"/>
      <c r="K121" s="82"/>
      <c r="L121" s="82"/>
      <c r="M121" s="82"/>
      <c r="N121" s="82"/>
      <c r="O121" s="82"/>
      <c r="P121" s="82"/>
      <c r="Q121" s="82"/>
      <c r="R121" s="82"/>
      <c r="S121" s="82"/>
      <c r="T121" s="82"/>
      <c r="U121" s="82"/>
      <c r="V121" s="83"/>
    </row>
    <row r="122" spans="3:22" s="66" customFormat="1" ht="39" customHeight="1">
      <c r="C122" s="82"/>
      <c r="D122" s="82"/>
      <c r="E122" s="82"/>
      <c r="F122" s="82"/>
      <c r="G122" s="82"/>
      <c r="H122" s="82"/>
      <c r="I122" s="82"/>
      <c r="J122" s="82"/>
      <c r="K122" s="82"/>
      <c r="L122" s="82"/>
      <c r="M122" s="82"/>
      <c r="N122" s="82"/>
      <c r="O122" s="82"/>
      <c r="P122" s="82"/>
      <c r="Q122" s="82"/>
      <c r="R122" s="82"/>
      <c r="S122" s="82"/>
      <c r="T122" s="82"/>
      <c r="U122" s="82"/>
      <c r="V122" s="83"/>
    </row>
    <row r="123" spans="3:22" s="66" customFormat="1" ht="39" customHeight="1">
      <c r="C123" s="82"/>
      <c r="D123" s="82"/>
      <c r="E123" s="82"/>
      <c r="F123" s="82"/>
      <c r="G123" s="82"/>
      <c r="H123" s="82"/>
      <c r="I123" s="82"/>
      <c r="J123" s="82"/>
      <c r="K123" s="82"/>
      <c r="L123" s="82"/>
      <c r="M123" s="82"/>
      <c r="N123" s="82"/>
      <c r="O123" s="82"/>
      <c r="P123" s="82"/>
      <c r="Q123" s="82"/>
      <c r="R123" s="82"/>
      <c r="S123" s="82"/>
      <c r="T123" s="82"/>
      <c r="U123" s="82"/>
      <c r="V123" s="83"/>
    </row>
    <row r="124" spans="3:22" s="66" customFormat="1" ht="39" customHeight="1">
      <c r="C124" s="82"/>
      <c r="D124" s="82"/>
      <c r="E124" s="82"/>
      <c r="F124" s="82"/>
      <c r="G124" s="82"/>
      <c r="H124" s="82"/>
      <c r="I124" s="82"/>
      <c r="J124" s="82"/>
      <c r="K124" s="82"/>
      <c r="L124" s="82"/>
      <c r="M124" s="82"/>
      <c r="N124" s="82"/>
      <c r="O124" s="82"/>
      <c r="P124" s="82"/>
      <c r="Q124" s="82"/>
      <c r="R124" s="82"/>
      <c r="S124" s="82"/>
      <c r="T124" s="82"/>
      <c r="U124" s="82"/>
      <c r="V124" s="83"/>
    </row>
    <row r="125" spans="3:22" s="66" customFormat="1" ht="39" customHeight="1">
      <c r="C125" s="82"/>
      <c r="D125" s="82"/>
      <c r="E125" s="82"/>
      <c r="F125" s="82"/>
      <c r="G125" s="82"/>
      <c r="H125" s="82"/>
      <c r="I125" s="82"/>
      <c r="J125" s="82"/>
      <c r="K125" s="82"/>
      <c r="L125" s="82"/>
      <c r="M125" s="82"/>
      <c r="N125" s="82"/>
      <c r="O125" s="82"/>
      <c r="P125" s="82"/>
      <c r="Q125" s="82"/>
      <c r="R125" s="82"/>
      <c r="S125" s="82"/>
      <c r="T125" s="82"/>
      <c r="U125" s="82"/>
      <c r="V125" s="83"/>
    </row>
    <row r="126" spans="3:22" s="66" customFormat="1" ht="39" customHeight="1">
      <c r="C126" s="82"/>
      <c r="D126" s="82"/>
      <c r="E126" s="82"/>
      <c r="F126" s="82"/>
      <c r="G126" s="82"/>
      <c r="H126" s="82"/>
      <c r="I126" s="82"/>
      <c r="J126" s="82"/>
      <c r="K126" s="82"/>
      <c r="L126" s="82"/>
      <c r="M126" s="82"/>
      <c r="N126" s="82"/>
      <c r="O126" s="82"/>
      <c r="P126" s="82"/>
      <c r="Q126" s="82"/>
      <c r="R126" s="82"/>
      <c r="S126" s="82"/>
      <c r="T126" s="82"/>
      <c r="U126" s="82"/>
      <c r="V126" s="83"/>
    </row>
    <row r="127" spans="3:22" s="66" customFormat="1" ht="39" customHeight="1">
      <c r="C127" s="82"/>
      <c r="D127" s="82"/>
      <c r="E127" s="82"/>
      <c r="F127" s="82"/>
      <c r="G127" s="82"/>
      <c r="H127" s="82"/>
      <c r="I127" s="82"/>
      <c r="J127" s="82"/>
      <c r="K127" s="82"/>
      <c r="L127" s="82"/>
      <c r="M127" s="82"/>
      <c r="N127" s="82"/>
      <c r="O127" s="82"/>
      <c r="P127" s="82"/>
      <c r="Q127" s="82"/>
      <c r="R127" s="82"/>
      <c r="S127" s="82"/>
      <c r="T127" s="82"/>
      <c r="U127" s="82"/>
      <c r="V127" s="83"/>
    </row>
    <row r="128" spans="3:22" s="66" customFormat="1" ht="39" customHeight="1">
      <c r="C128" s="82"/>
      <c r="D128" s="82"/>
      <c r="E128" s="82"/>
      <c r="F128" s="82"/>
      <c r="G128" s="82"/>
      <c r="H128" s="82"/>
      <c r="I128" s="82"/>
      <c r="J128" s="82"/>
      <c r="K128" s="82"/>
      <c r="L128" s="82"/>
      <c r="M128" s="82"/>
      <c r="N128" s="82"/>
      <c r="O128" s="82"/>
      <c r="P128" s="82"/>
      <c r="Q128" s="82"/>
      <c r="R128" s="82"/>
      <c r="S128" s="82"/>
      <c r="T128" s="82"/>
      <c r="U128" s="82"/>
      <c r="V128" s="83"/>
    </row>
    <row r="129" spans="3:22" s="66" customFormat="1" ht="39" customHeight="1">
      <c r="C129" s="82"/>
      <c r="D129" s="82"/>
      <c r="E129" s="82"/>
      <c r="F129" s="82"/>
      <c r="G129" s="82"/>
      <c r="H129" s="82"/>
      <c r="I129" s="82"/>
      <c r="J129" s="82"/>
      <c r="K129" s="82"/>
      <c r="L129" s="82"/>
      <c r="M129" s="82"/>
      <c r="N129" s="82"/>
      <c r="O129" s="82"/>
      <c r="P129" s="82"/>
      <c r="Q129" s="82"/>
      <c r="R129" s="82"/>
      <c r="S129" s="82"/>
      <c r="T129" s="82"/>
      <c r="U129" s="82"/>
      <c r="V129" s="83"/>
    </row>
    <row r="130" spans="3:22" s="66" customFormat="1" ht="39" customHeight="1">
      <c r="C130" s="82"/>
      <c r="D130" s="82"/>
      <c r="E130" s="82"/>
      <c r="F130" s="82"/>
      <c r="G130" s="82"/>
      <c r="H130" s="82"/>
      <c r="I130" s="82"/>
      <c r="J130" s="82"/>
      <c r="K130" s="82"/>
      <c r="L130" s="82"/>
      <c r="M130" s="82"/>
      <c r="N130" s="82"/>
      <c r="O130" s="82"/>
      <c r="P130" s="82"/>
      <c r="Q130" s="82"/>
      <c r="R130" s="82"/>
      <c r="S130" s="82"/>
      <c r="T130" s="82"/>
      <c r="U130" s="82"/>
      <c r="V130" s="83"/>
    </row>
    <row r="131" spans="3:22" s="66" customFormat="1" ht="39" customHeight="1">
      <c r="C131" s="82"/>
      <c r="D131" s="82"/>
      <c r="E131" s="82"/>
      <c r="F131" s="82"/>
      <c r="G131" s="82"/>
      <c r="H131" s="82"/>
      <c r="I131" s="82"/>
      <c r="J131" s="82"/>
      <c r="K131" s="82"/>
      <c r="L131" s="82"/>
      <c r="M131" s="82"/>
      <c r="N131" s="82"/>
      <c r="O131" s="82"/>
      <c r="P131" s="82"/>
      <c r="Q131" s="82"/>
      <c r="R131" s="82"/>
      <c r="S131" s="82"/>
      <c r="T131" s="82"/>
      <c r="U131" s="82"/>
      <c r="V131" s="83"/>
    </row>
    <row r="132" spans="3:22" s="66" customFormat="1" ht="39" customHeight="1">
      <c r="C132" s="82"/>
      <c r="D132" s="82"/>
      <c r="E132" s="82"/>
      <c r="F132" s="82"/>
      <c r="G132" s="82"/>
      <c r="H132" s="82"/>
      <c r="I132" s="82"/>
      <c r="J132" s="82"/>
      <c r="K132" s="82"/>
      <c r="L132" s="82"/>
      <c r="M132" s="82"/>
      <c r="N132" s="82"/>
      <c r="O132" s="82"/>
      <c r="P132" s="82"/>
      <c r="Q132" s="82"/>
      <c r="R132" s="82"/>
      <c r="S132" s="82"/>
      <c r="T132" s="82"/>
      <c r="U132" s="82"/>
      <c r="V132" s="83"/>
    </row>
    <row r="133" spans="3:22" s="66" customFormat="1" ht="39" customHeight="1"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3"/>
    </row>
    <row r="134" spans="3:22" s="66" customFormat="1" ht="39" customHeight="1"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3"/>
    </row>
    <row r="135" spans="3:22" s="66" customFormat="1" ht="39" customHeight="1">
      <c r="C135" s="82"/>
      <c r="D135" s="82"/>
      <c r="E135" s="82"/>
      <c r="F135" s="82"/>
      <c r="G135" s="82"/>
      <c r="H135" s="82"/>
      <c r="I135" s="82"/>
      <c r="J135" s="82"/>
      <c r="K135" s="82"/>
      <c r="L135" s="82"/>
      <c r="M135" s="82"/>
      <c r="N135" s="82"/>
      <c r="O135" s="82"/>
      <c r="P135" s="82"/>
      <c r="Q135" s="82"/>
      <c r="R135" s="82"/>
      <c r="S135" s="82"/>
      <c r="T135" s="82"/>
      <c r="U135" s="82"/>
      <c r="V135" s="83"/>
    </row>
    <row r="136" spans="3:22" s="66" customFormat="1" ht="39" customHeight="1">
      <c r="C136" s="82"/>
      <c r="D136" s="82"/>
      <c r="E136" s="82"/>
      <c r="F136" s="82"/>
      <c r="G136" s="82"/>
      <c r="H136" s="82"/>
      <c r="I136" s="82"/>
      <c r="J136" s="82"/>
      <c r="K136" s="82"/>
      <c r="L136" s="82"/>
      <c r="M136" s="82"/>
      <c r="N136" s="82"/>
      <c r="O136" s="82"/>
      <c r="P136" s="82"/>
      <c r="Q136" s="82"/>
      <c r="R136" s="82"/>
      <c r="S136" s="82"/>
      <c r="T136" s="82"/>
      <c r="U136" s="82"/>
      <c r="V136" s="83"/>
    </row>
    <row r="137" spans="3:22" s="66" customFormat="1" ht="39" customHeight="1">
      <c r="C137" s="82"/>
      <c r="D137" s="82"/>
      <c r="E137" s="82"/>
      <c r="F137" s="82"/>
      <c r="G137" s="82"/>
      <c r="H137" s="82"/>
      <c r="I137" s="82"/>
      <c r="J137" s="82"/>
      <c r="K137" s="82"/>
      <c r="L137" s="82"/>
      <c r="M137" s="82"/>
      <c r="N137" s="82"/>
      <c r="O137" s="82"/>
      <c r="P137" s="82"/>
      <c r="Q137" s="82"/>
      <c r="R137" s="82"/>
      <c r="S137" s="82"/>
      <c r="T137" s="82"/>
      <c r="U137" s="82"/>
      <c r="V137" s="83"/>
    </row>
    <row r="138" spans="3:22" s="66" customFormat="1" ht="39" customHeight="1">
      <c r="C138" s="82"/>
      <c r="D138" s="82"/>
      <c r="E138" s="82"/>
      <c r="F138" s="82"/>
      <c r="G138" s="82"/>
      <c r="H138" s="82"/>
      <c r="I138" s="82"/>
      <c r="J138" s="82"/>
      <c r="K138" s="82"/>
      <c r="L138" s="82"/>
      <c r="M138" s="82"/>
      <c r="N138" s="82"/>
      <c r="O138" s="82"/>
      <c r="P138" s="82"/>
      <c r="Q138" s="82"/>
      <c r="R138" s="82"/>
      <c r="S138" s="82"/>
      <c r="T138" s="82"/>
      <c r="U138" s="82"/>
      <c r="V138" s="83"/>
    </row>
    <row r="139" spans="3:22" s="66" customFormat="1" ht="39" customHeight="1">
      <c r="C139" s="82"/>
      <c r="D139" s="82"/>
      <c r="E139" s="82"/>
      <c r="F139" s="82"/>
      <c r="G139" s="82"/>
      <c r="H139" s="82"/>
      <c r="I139" s="82"/>
      <c r="J139" s="82"/>
      <c r="K139" s="82"/>
      <c r="L139" s="82"/>
      <c r="M139" s="82"/>
      <c r="N139" s="82"/>
      <c r="O139" s="82"/>
      <c r="P139" s="82"/>
      <c r="Q139" s="82"/>
      <c r="R139" s="82"/>
      <c r="S139" s="82"/>
      <c r="T139" s="82"/>
      <c r="U139" s="82"/>
      <c r="V139" s="83"/>
    </row>
    <row r="140" spans="3:22" s="66" customFormat="1" ht="39" customHeight="1">
      <c r="C140" s="82"/>
      <c r="D140" s="82"/>
      <c r="E140" s="82"/>
      <c r="F140" s="82"/>
      <c r="G140" s="82"/>
      <c r="H140" s="82"/>
      <c r="I140" s="82"/>
      <c r="J140" s="82"/>
      <c r="K140" s="82"/>
      <c r="L140" s="82"/>
      <c r="M140" s="82"/>
      <c r="N140" s="82"/>
      <c r="O140" s="82"/>
      <c r="P140" s="82"/>
      <c r="Q140" s="82"/>
      <c r="R140" s="82"/>
      <c r="S140" s="82"/>
      <c r="T140" s="82"/>
      <c r="U140" s="82"/>
      <c r="V140" s="83"/>
    </row>
    <row r="141" spans="3:22" s="66" customFormat="1" ht="39" customHeight="1">
      <c r="C141" s="82"/>
      <c r="D141" s="82"/>
      <c r="E141" s="82"/>
      <c r="F141" s="82"/>
      <c r="G141" s="82"/>
      <c r="H141" s="82"/>
      <c r="I141" s="82"/>
      <c r="J141" s="82"/>
      <c r="K141" s="82"/>
      <c r="L141" s="82"/>
      <c r="M141" s="82"/>
      <c r="N141" s="82"/>
      <c r="O141" s="82"/>
      <c r="P141" s="82"/>
      <c r="Q141" s="82"/>
      <c r="R141" s="82"/>
      <c r="S141" s="82"/>
      <c r="T141" s="82"/>
      <c r="U141" s="82"/>
      <c r="V141" s="83"/>
    </row>
    <row r="142" spans="3:22" s="66" customFormat="1" ht="39" customHeight="1">
      <c r="C142" s="82"/>
      <c r="D142" s="82"/>
      <c r="E142" s="82"/>
      <c r="F142" s="82"/>
      <c r="G142" s="82"/>
      <c r="H142" s="82"/>
      <c r="I142" s="82"/>
      <c r="J142" s="82"/>
      <c r="K142" s="82"/>
      <c r="L142" s="82"/>
      <c r="M142" s="82"/>
      <c r="N142" s="82"/>
      <c r="O142" s="82"/>
      <c r="P142" s="82"/>
      <c r="Q142" s="82"/>
      <c r="R142" s="82"/>
      <c r="S142" s="82"/>
      <c r="T142" s="82"/>
      <c r="U142" s="82"/>
      <c r="V142" s="83"/>
    </row>
    <row r="143" spans="3:22" s="66" customFormat="1" ht="39" customHeight="1">
      <c r="C143" s="82"/>
      <c r="D143" s="82"/>
      <c r="E143" s="82"/>
      <c r="F143" s="82"/>
      <c r="G143" s="82"/>
      <c r="H143" s="82"/>
      <c r="I143" s="82"/>
      <c r="J143" s="82"/>
      <c r="K143" s="82"/>
      <c r="L143" s="82"/>
      <c r="M143" s="82"/>
      <c r="N143" s="82"/>
      <c r="O143" s="82"/>
      <c r="P143" s="82"/>
      <c r="Q143" s="82"/>
      <c r="R143" s="82"/>
      <c r="S143" s="82"/>
      <c r="T143" s="82"/>
      <c r="U143" s="82"/>
      <c r="V143" s="83"/>
    </row>
    <row r="144" spans="3:22" s="66" customFormat="1" ht="39" customHeight="1">
      <c r="C144" s="82"/>
      <c r="D144" s="82"/>
      <c r="E144" s="82"/>
      <c r="F144" s="82"/>
      <c r="G144" s="82"/>
      <c r="H144" s="82"/>
      <c r="I144" s="82"/>
      <c r="J144" s="82"/>
      <c r="K144" s="82"/>
      <c r="L144" s="82"/>
      <c r="M144" s="82"/>
      <c r="N144" s="82"/>
      <c r="O144" s="82"/>
      <c r="P144" s="82"/>
      <c r="Q144" s="82"/>
      <c r="R144" s="82"/>
      <c r="S144" s="82"/>
      <c r="T144" s="82"/>
      <c r="U144" s="82"/>
      <c r="V144" s="83"/>
    </row>
    <row r="145" spans="3:22" s="66" customFormat="1" ht="39" customHeight="1">
      <c r="C145" s="82"/>
      <c r="D145" s="82"/>
      <c r="E145" s="82"/>
      <c r="F145" s="82"/>
      <c r="G145" s="82"/>
      <c r="H145" s="82"/>
      <c r="I145" s="82"/>
      <c r="J145" s="82"/>
      <c r="K145" s="82"/>
      <c r="L145" s="82"/>
      <c r="M145" s="82"/>
      <c r="N145" s="82"/>
      <c r="O145" s="82"/>
      <c r="P145" s="82"/>
      <c r="Q145" s="82"/>
      <c r="R145" s="82"/>
      <c r="S145" s="82"/>
      <c r="T145" s="82"/>
      <c r="U145" s="82"/>
      <c r="V145" s="83"/>
    </row>
    <row r="146" spans="3:22" s="66" customFormat="1" ht="39" customHeight="1">
      <c r="C146" s="82"/>
      <c r="D146" s="82"/>
      <c r="E146" s="82"/>
      <c r="F146" s="82"/>
      <c r="G146" s="82"/>
      <c r="H146" s="82"/>
      <c r="I146" s="82"/>
      <c r="J146" s="82"/>
      <c r="K146" s="82"/>
      <c r="L146" s="82"/>
      <c r="M146" s="82"/>
      <c r="N146" s="82"/>
      <c r="O146" s="82"/>
      <c r="P146" s="82"/>
      <c r="Q146" s="82"/>
      <c r="R146" s="82"/>
      <c r="S146" s="82"/>
      <c r="T146" s="82"/>
      <c r="U146" s="82"/>
      <c r="V146" s="83"/>
    </row>
    <row r="147" spans="3:22" s="66" customFormat="1" ht="39" customHeight="1">
      <c r="C147" s="82"/>
      <c r="D147" s="82"/>
      <c r="E147" s="82"/>
      <c r="F147" s="82"/>
      <c r="G147" s="82"/>
      <c r="H147" s="82"/>
      <c r="I147" s="82"/>
      <c r="J147" s="82"/>
      <c r="K147" s="82"/>
      <c r="L147" s="82"/>
      <c r="M147" s="82"/>
      <c r="N147" s="82"/>
      <c r="O147" s="82"/>
      <c r="P147" s="82"/>
      <c r="Q147" s="82"/>
      <c r="R147" s="82"/>
      <c r="S147" s="82"/>
      <c r="T147" s="82"/>
      <c r="U147" s="82"/>
      <c r="V147" s="83"/>
    </row>
    <row r="148" spans="3:22" s="66" customFormat="1" ht="39" customHeight="1">
      <c r="C148" s="82"/>
      <c r="D148" s="82"/>
      <c r="E148" s="82"/>
      <c r="F148" s="82"/>
      <c r="G148" s="82"/>
      <c r="H148" s="82"/>
      <c r="I148" s="82"/>
      <c r="J148" s="82"/>
      <c r="K148" s="82"/>
      <c r="L148" s="82"/>
      <c r="M148" s="82"/>
      <c r="N148" s="82"/>
      <c r="O148" s="82"/>
      <c r="P148" s="82"/>
      <c r="Q148" s="82"/>
      <c r="R148" s="82"/>
      <c r="S148" s="82"/>
      <c r="T148" s="82"/>
      <c r="U148" s="82"/>
      <c r="V148" s="83"/>
    </row>
    <row r="149" spans="3:22" s="66" customFormat="1" ht="39" customHeight="1">
      <c r="C149" s="82"/>
      <c r="D149" s="82"/>
      <c r="E149" s="82"/>
      <c r="F149" s="82"/>
      <c r="G149" s="82"/>
      <c r="H149" s="82"/>
      <c r="I149" s="82"/>
      <c r="J149" s="82"/>
      <c r="K149" s="82"/>
      <c r="L149" s="82"/>
      <c r="M149" s="82"/>
      <c r="N149" s="82"/>
      <c r="O149" s="82"/>
      <c r="P149" s="82"/>
      <c r="Q149" s="82"/>
      <c r="R149" s="82"/>
      <c r="S149" s="82"/>
      <c r="T149" s="82"/>
      <c r="U149" s="82"/>
      <c r="V149" s="83"/>
    </row>
    <row r="150" spans="3:22" s="66" customFormat="1" ht="39" customHeight="1">
      <c r="C150" s="82"/>
      <c r="D150" s="82"/>
      <c r="E150" s="82"/>
      <c r="F150" s="82"/>
      <c r="G150" s="82"/>
      <c r="H150" s="82"/>
      <c r="I150" s="82"/>
      <c r="J150" s="82"/>
      <c r="K150" s="82"/>
      <c r="L150" s="82"/>
      <c r="M150" s="82"/>
      <c r="N150" s="82"/>
      <c r="O150" s="82"/>
      <c r="P150" s="82"/>
      <c r="Q150" s="82"/>
      <c r="R150" s="82"/>
      <c r="S150" s="82"/>
      <c r="T150" s="82"/>
      <c r="U150" s="82"/>
      <c r="V150" s="83"/>
    </row>
    <row r="151" spans="3:22" s="66" customFormat="1" ht="39" customHeight="1">
      <c r="C151" s="82"/>
      <c r="D151" s="82"/>
      <c r="E151" s="82"/>
      <c r="F151" s="82"/>
      <c r="G151" s="82"/>
      <c r="H151" s="82"/>
      <c r="I151" s="82"/>
      <c r="J151" s="82"/>
      <c r="K151" s="82"/>
      <c r="L151" s="82"/>
      <c r="M151" s="82"/>
      <c r="N151" s="82"/>
      <c r="O151" s="82"/>
      <c r="P151" s="82"/>
      <c r="Q151" s="82"/>
      <c r="R151" s="82"/>
      <c r="S151" s="82"/>
      <c r="T151" s="82"/>
      <c r="U151" s="82"/>
      <c r="V151" s="83"/>
    </row>
    <row r="152" spans="3:22" s="66" customFormat="1" ht="39" customHeight="1">
      <c r="C152" s="82"/>
      <c r="D152" s="82"/>
      <c r="E152" s="82"/>
      <c r="F152" s="82"/>
      <c r="G152" s="82"/>
      <c r="H152" s="82"/>
      <c r="I152" s="82"/>
      <c r="J152" s="82"/>
      <c r="K152" s="82"/>
      <c r="L152" s="82"/>
      <c r="M152" s="82"/>
      <c r="N152" s="82"/>
      <c r="O152" s="82"/>
      <c r="P152" s="82"/>
      <c r="Q152" s="82"/>
      <c r="R152" s="82"/>
      <c r="S152" s="82"/>
      <c r="T152" s="82"/>
      <c r="U152" s="82"/>
      <c r="V152" s="83"/>
    </row>
    <row r="153" spans="3:22" s="66" customFormat="1" ht="39" customHeight="1">
      <c r="C153" s="82"/>
      <c r="D153" s="82"/>
      <c r="E153" s="82"/>
      <c r="F153" s="82"/>
      <c r="G153" s="82"/>
      <c r="H153" s="82"/>
      <c r="I153" s="82"/>
      <c r="J153" s="82"/>
      <c r="K153" s="82"/>
      <c r="L153" s="82"/>
      <c r="M153" s="82"/>
      <c r="N153" s="82"/>
      <c r="O153" s="82"/>
      <c r="P153" s="82"/>
      <c r="Q153" s="82"/>
      <c r="R153" s="82"/>
      <c r="S153" s="82"/>
      <c r="T153" s="82"/>
      <c r="U153" s="82"/>
      <c r="V153" s="83"/>
    </row>
    <row r="154" spans="3:22" s="66" customFormat="1" ht="39" customHeight="1">
      <c r="C154" s="82"/>
      <c r="D154" s="82"/>
      <c r="E154" s="82"/>
      <c r="F154" s="82"/>
      <c r="G154" s="82"/>
      <c r="H154" s="82"/>
      <c r="I154" s="82"/>
      <c r="J154" s="82"/>
      <c r="K154" s="82"/>
      <c r="L154" s="82"/>
      <c r="M154" s="82"/>
      <c r="N154" s="82"/>
      <c r="O154" s="82"/>
      <c r="P154" s="82"/>
      <c r="Q154" s="82"/>
      <c r="R154" s="82"/>
      <c r="S154" s="82"/>
      <c r="T154" s="82"/>
      <c r="U154" s="82"/>
      <c r="V154" s="83"/>
    </row>
    <row r="155" spans="3:22" s="66" customFormat="1" ht="39" customHeight="1">
      <c r="C155" s="82"/>
      <c r="D155" s="82"/>
      <c r="E155" s="82"/>
      <c r="F155" s="82"/>
      <c r="G155" s="82"/>
      <c r="H155" s="82"/>
      <c r="I155" s="82"/>
      <c r="J155" s="82"/>
      <c r="K155" s="82"/>
      <c r="L155" s="82"/>
      <c r="M155" s="82"/>
      <c r="N155" s="82"/>
      <c r="O155" s="82"/>
      <c r="P155" s="82"/>
      <c r="Q155" s="82"/>
      <c r="R155" s="82"/>
      <c r="S155" s="82"/>
      <c r="T155" s="82"/>
      <c r="U155" s="82"/>
      <c r="V155" s="83"/>
    </row>
    <row r="156" spans="3:22" s="66" customFormat="1" ht="39" customHeight="1">
      <c r="C156" s="82"/>
      <c r="D156" s="82"/>
      <c r="E156" s="82"/>
      <c r="F156" s="82"/>
      <c r="G156" s="82"/>
      <c r="H156" s="82"/>
      <c r="I156" s="82"/>
      <c r="J156" s="82"/>
      <c r="K156" s="82"/>
      <c r="L156" s="82"/>
      <c r="M156" s="82"/>
      <c r="N156" s="82"/>
      <c r="O156" s="82"/>
      <c r="P156" s="82"/>
      <c r="Q156" s="82"/>
      <c r="R156" s="82"/>
      <c r="S156" s="82"/>
      <c r="T156" s="82"/>
      <c r="U156" s="82"/>
      <c r="V156" s="83"/>
    </row>
    <row r="157" spans="3:22" s="66" customFormat="1" ht="39" customHeight="1">
      <c r="C157" s="82"/>
      <c r="D157" s="82"/>
      <c r="E157" s="82"/>
      <c r="F157" s="82"/>
      <c r="G157" s="82"/>
      <c r="H157" s="82"/>
      <c r="I157" s="82"/>
      <c r="J157" s="82"/>
      <c r="K157" s="82"/>
      <c r="L157" s="82"/>
      <c r="M157" s="82"/>
      <c r="N157" s="82"/>
      <c r="O157" s="82"/>
      <c r="P157" s="82"/>
      <c r="Q157" s="82"/>
      <c r="R157" s="82"/>
      <c r="S157" s="82"/>
      <c r="T157" s="82"/>
      <c r="U157" s="82"/>
      <c r="V157" s="83"/>
    </row>
    <row r="158" spans="3:22" s="66" customFormat="1" ht="39" customHeight="1">
      <c r="C158" s="82"/>
      <c r="D158" s="82"/>
      <c r="E158" s="82"/>
      <c r="F158" s="82"/>
      <c r="G158" s="82"/>
      <c r="H158" s="82"/>
      <c r="I158" s="82"/>
      <c r="J158" s="82"/>
      <c r="K158" s="82"/>
      <c r="L158" s="82"/>
      <c r="M158" s="82"/>
      <c r="N158" s="82"/>
      <c r="O158" s="82"/>
      <c r="P158" s="82"/>
      <c r="Q158" s="82"/>
      <c r="R158" s="82"/>
      <c r="S158" s="82"/>
      <c r="T158" s="82"/>
      <c r="U158" s="82"/>
      <c r="V158" s="83"/>
    </row>
    <row r="159" spans="3:22" s="66" customFormat="1" ht="39" customHeight="1">
      <c r="C159" s="82"/>
      <c r="D159" s="82"/>
      <c r="E159" s="82"/>
      <c r="F159" s="82"/>
      <c r="G159" s="82"/>
      <c r="H159" s="82"/>
      <c r="I159" s="82"/>
      <c r="J159" s="82"/>
      <c r="K159" s="82"/>
      <c r="L159" s="82"/>
      <c r="M159" s="82"/>
      <c r="N159" s="82"/>
      <c r="O159" s="82"/>
      <c r="P159" s="82"/>
      <c r="Q159" s="82"/>
      <c r="R159" s="82"/>
      <c r="S159" s="82"/>
      <c r="T159" s="82"/>
      <c r="U159" s="82"/>
      <c r="V159" s="83"/>
    </row>
    <row r="160" spans="3:22" s="66" customFormat="1" ht="39" customHeight="1">
      <c r="C160" s="82"/>
      <c r="D160" s="82"/>
      <c r="E160" s="82"/>
      <c r="F160" s="82"/>
      <c r="G160" s="82"/>
      <c r="H160" s="82"/>
      <c r="I160" s="82"/>
      <c r="J160" s="82"/>
      <c r="K160" s="82"/>
      <c r="L160" s="82"/>
      <c r="M160" s="82"/>
      <c r="N160" s="82"/>
      <c r="O160" s="82"/>
      <c r="P160" s="82"/>
      <c r="Q160" s="82"/>
      <c r="R160" s="82"/>
      <c r="S160" s="82"/>
      <c r="T160" s="82"/>
      <c r="U160" s="82"/>
      <c r="V160" s="83"/>
    </row>
    <row r="161" spans="3:22" s="66" customFormat="1" ht="39" customHeight="1">
      <c r="C161" s="82"/>
      <c r="D161" s="82"/>
      <c r="E161" s="82"/>
      <c r="F161" s="82"/>
      <c r="G161" s="82"/>
      <c r="H161" s="82"/>
      <c r="I161" s="82"/>
      <c r="J161" s="82"/>
      <c r="K161" s="82"/>
      <c r="L161" s="82"/>
      <c r="M161" s="82"/>
      <c r="N161" s="82"/>
      <c r="O161" s="82"/>
      <c r="P161" s="82"/>
      <c r="Q161" s="82"/>
      <c r="R161" s="82"/>
      <c r="S161" s="82"/>
      <c r="T161" s="82"/>
      <c r="U161" s="82"/>
      <c r="V161" s="83"/>
    </row>
    <row r="162" spans="3:22" s="66" customFormat="1" ht="39" customHeight="1">
      <c r="C162" s="82"/>
      <c r="D162" s="82"/>
      <c r="E162" s="82"/>
      <c r="F162" s="82"/>
      <c r="G162" s="82"/>
      <c r="H162" s="82"/>
      <c r="I162" s="82"/>
      <c r="J162" s="82"/>
      <c r="K162" s="82"/>
      <c r="L162" s="82"/>
      <c r="M162" s="82"/>
      <c r="N162" s="82"/>
      <c r="O162" s="82"/>
      <c r="P162" s="82"/>
      <c r="Q162" s="82"/>
      <c r="R162" s="82"/>
      <c r="S162" s="82"/>
      <c r="T162" s="82"/>
      <c r="U162" s="82"/>
      <c r="V162" s="83"/>
    </row>
    <row r="163" spans="3:22" s="66" customFormat="1" ht="39" customHeight="1">
      <c r="C163" s="82"/>
      <c r="D163" s="82"/>
      <c r="E163" s="82"/>
      <c r="F163" s="82"/>
      <c r="G163" s="82"/>
      <c r="H163" s="82"/>
      <c r="I163" s="82"/>
      <c r="J163" s="82"/>
      <c r="K163" s="82"/>
      <c r="L163" s="82"/>
      <c r="M163" s="82"/>
      <c r="N163" s="82"/>
      <c r="O163" s="82"/>
      <c r="P163" s="82"/>
      <c r="Q163" s="82"/>
      <c r="R163" s="82"/>
      <c r="S163" s="82"/>
      <c r="T163" s="82"/>
      <c r="U163" s="82"/>
      <c r="V163" s="83"/>
    </row>
    <row r="164" spans="3:22" s="66" customFormat="1" ht="39" customHeight="1">
      <c r="C164" s="82"/>
      <c r="D164" s="82"/>
      <c r="E164" s="82"/>
      <c r="F164" s="82"/>
      <c r="G164" s="82"/>
      <c r="H164" s="82"/>
      <c r="I164" s="82"/>
      <c r="J164" s="82"/>
      <c r="K164" s="82"/>
      <c r="L164" s="82"/>
      <c r="M164" s="82"/>
      <c r="N164" s="82"/>
      <c r="O164" s="82"/>
      <c r="P164" s="82"/>
      <c r="Q164" s="82"/>
      <c r="R164" s="82"/>
      <c r="S164" s="82"/>
      <c r="T164" s="82"/>
      <c r="U164" s="82"/>
      <c r="V164" s="83"/>
    </row>
    <row r="165" spans="3:22" s="66" customFormat="1" ht="39" customHeight="1">
      <c r="C165" s="82"/>
      <c r="D165" s="82"/>
      <c r="E165" s="82"/>
      <c r="F165" s="82"/>
      <c r="G165" s="82"/>
      <c r="H165" s="82"/>
      <c r="I165" s="82"/>
      <c r="J165" s="82"/>
      <c r="K165" s="82"/>
      <c r="L165" s="82"/>
      <c r="M165" s="82"/>
      <c r="N165" s="82"/>
      <c r="O165" s="82"/>
      <c r="P165" s="82"/>
      <c r="Q165" s="82"/>
      <c r="R165" s="82"/>
      <c r="S165" s="82"/>
      <c r="T165" s="82"/>
      <c r="U165" s="82"/>
      <c r="V165" s="83"/>
    </row>
    <row r="166" spans="3:22" s="66" customFormat="1" ht="39" customHeight="1">
      <c r="C166" s="82"/>
      <c r="D166" s="82"/>
      <c r="E166" s="82"/>
      <c r="F166" s="82"/>
      <c r="G166" s="82"/>
      <c r="H166" s="82"/>
      <c r="I166" s="82"/>
      <c r="J166" s="82"/>
      <c r="K166" s="82"/>
      <c r="L166" s="82"/>
      <c r="M166" s="82"/>
      <c r="N166" s="82"/>
      <c r="O166" s="82"/>
      <c r="P166" s="82"/>
      <c r="Q166" s="82"/>
      <c r="R166" s="82"/>
      <c r="S166" s="82"/>
      <c r="T166" s="82"/>
      <c r="U166" s="82"/>
      <c r="V166" s="83"/>
    </row>
    <row r="167" spans="3:22" s="66" customFormat="1" ht="39" customHeight="1">
      <c r="C167" s="82"/>
      <c r="D167" s="82"/>
      <c r="E167" s="82"/>
      <c r="F167" s="82"/>
      <c r="G167" s="82"/>
      <c r="H167" s="82"/>
      <c r="I167" s="82"/>
      <c r="J167" s="82"/>
      <c r="K167" s="82"/>
      <c r="L167" s="82"/>
      <c r="M167" s="82"/>
      <c r="N167" s="82"/>
      <c r="O167" s="82"/>
      <c r="P167" s="82"/>
      <c r="Q167" s="82"/>
      <c r="R167" s="82"/>
      <c r="S167" s="82"/>
      <c r="T167" s="82"/>
      <c r="U167" s="82"/>
      <c r="V167" s="83"/>
    </row>
    <row r="168" spans="3:22" s="66" customFormat="1" ht="39" customHeight="1">
      <c r="C168" s="82"/>
      <c r="D168" s="82"/>
      <c r="E168" s="82"/>
      <c r="F168" s="82"/>
      <c r="G168" s="82"/>
      <c r="H168" s="82"/>
      <c r="I168" s="82"/>
      <c r="J168" s="82"/>
      <c r="K168" s="82"/>
      <c r="L168" s="82"/>
      <c r="M168" s="82"/>
      <c r="N168" s="82"/>
      <c r="O168" s="82"/>
      <c r="P168" s="82"/>
      <c r="Q168" s="82"/>
      <c r="R168" s="82"/>
      <c r="S168" s="82"/>
      <c r="T168" s="82"/>
      <c r="U168" s="82"/>
      <c r="V168" s="83"/>
    </row>
    <row r="169" spans="3:22" s="66" customFormat="1" ht="39" customHeight="1">
      <c r="C169" s="82"/>
      <c r="D169" s="82"/>
      <c r="E169" s="82"/>
      <c r="F169" s="82"/>
      <c r="G169" s="82"/>
      <c r="H169" s="82"/>
      <c r="I169" s="82"/>
      <c r="J169" s="82"/>
      <c r="K169" s="82"/>
      <c r="L169" s="82"/>
      <c r="M169" s="82"/>
      <c r="N169" s="82"/>
      <c r="O169" s="82"/>
      <c r="P169" s="82"/>
      <c r="Q169" s="82"/>
      <c r="R169" s="82"/>
      <c r="S169" s="82"/>
      <c r="T169" s="82"/>
      <c r="U169" s="82"/>
      <c r="V169" s="83"/>
    </row>
    <row r="170" spans="3:22" s="66" customFormat="1" ht="39" customHeight="1">
      <c r="C170" s="82"/>
      <c r="D170" s="82"/>
      <c r="E170" s="82"/>
      <c r="F170" s="82"/>
      <c r="G170" s="82"/>
      <c r="H170" s="82"/>
      <c r="I170" s="82"/>
      <c r="J170" s="82"/>
      <c r="K170" s="82"/>
      <c r="L170" s="82"/>
      <c r="M170" s="82"/>
      <c r="N170" s="82"/>
      <c r="O170" s="82"/>
      <c r="P170" s="82"/>
      <c r="Q170" s="82"/>
      <c r="R170" s="82"/>
      <c r="S170" s="82"/>
      <c r="T170" s="82"/>
      <c r="U170" s="82"/>
      <c r="V170" s="83"/>
    </row>
    <row r="171" spans="3:22" s="66" customFormat="1" ht="39" customHeight="1">
      <c r="C171" s="82"/>
      <c r="D171" s="82"/>
      <c r="E171" s="82"/>
      <c r="F171" s="82"/>
      <c r="G171" s="82"/>
      <c r="H171" s="82"/>
      <c r="I171" s="82"/>
      <c r="J171" s="82"/>
      <c r="K171" s="82"/>
      <c r="L171" s="82"/>
      <c r="M171" s="82"/>
      <c r="N171" s="82"/>
      <c r="O171" s="82"/>
      <c r="P171" s="82"/>
      <c r="Q171" s="82"/>
      <c r="R171" s="82"/>
      <c r="S171" s="82"/>
      <c r="T171" s="82"/>
      <c r="U171" s="82"/>
      <c r="V171" s="83"/>
    </row>
    <row r="172" spans="3:22" s="66" customFormat="1" ht="39" customHeight="1">
      <c r="C172" s="82"/>
      <c r="D172" s="82"/>
      <c r="E172" s="82"/>
      <c r="F172" s="82"/>
      <c r="G172" s="82"/>
      <c r="H172" s="82"/>
      <c r="I172" s="82"/>
      <c r="J172" s="82"/>
      <c r="K172" s="82"/>
      <c r="L172" s="82"/>
      <c r="M172" s="82"/>
      <c r="N172" s="82"/>
      <c r="O172" s="82"/>
      <c r="P172" s="82"/>
      <c r="Q172" s="82"/>
      <c r="R172" s="82"/>
      <c r="S172" s="82"/>
      <c r="T172" s="82"/>
      <c r="U172" s="82"/>
      <c r="V172" s="83"/>
    </row>
    <row r="173" spans="3:22" s="66" customFormat="1" ht="39" customHeight="1">
      <c r="C173" s="82"/>
      <c r="D173" s="82"/>
      <c r="E173" s="82"/>
      <c r="F173" s="82"/>
      <c r="G173" s="82"/>
      <c r="H173" s="82"/>
      <c r="I173" s="82"/>
      <c r="J173" s="82"/>
      <c r="K173" s="82"/>
      <c r="L173" s="82"/>
      <c r="M173" s="82"/>
      <c r="N173" s="82"/>
      <c r="O173" s="82"/>
      <c r="P173" s="82"/>
      <c r="Q173" s="82"/>
      <c r="R173" s="82"/>
      <c r="S173" s="82"/>
      <c r="T173" s="82"/>
      <c r="U173" s="82"/>
      <c r="V173" s="83"/>
    </row>
    <row r="174" spans="3:22" s="66" customFormat="1" ht="39" customHeight="1">
      <c r="C174" s="82"/>
      <c r="D174" s="82"/>
      <c r="E174" s="82"/>
      <c r="F174" s="82"/>
      <c r="G174" s="82"/>
      <c r="H174" s="82"/>
      <c r="I174" s="82"/>
      <c r="J174" s="82"/>
      <c r="K174" s="82"/>
      <c r="L174" s="82"/>
      <c r="M174" s="82"/>
      <c r="N174" s="82"/>
      <c r="O174" s="82"/>
      <c r="P174" s="82"/>
      <c r="Q174" s="82"/>
      <c r="R174" s="82"/>
      <c r="S174" s="82"/>
      <c r="T174" s="82"/>
      <c r="U174" s="82"/>
      <c r="V174" s="83"/>
    </row>
    <row r="175" spans="3:22" s="66" customFormat="1" ht="39" customHeight="1">
      <c r="C175" s="82"/>
      <c r="D175" s="82"/>
      <c r="E175" s="82"/>
      <c r="F175" s="82"/>
      <c r="G175" s="82"/>
      <c r="H175" s="82"/>
      <c r="I175" s="82"/>
      <c r="J175" s="82"/>
      <c r="K175" s="82"/>
      <c r="L175" s="82"/>
      <c r="M175" s="82"/>
      <c r="N175" s="82"/>
      <c r="O175" s="82"/>
      <c r="P175" s="82"/>
      <c r="Q175" s="82"/>
      <c r="R175" s="82"/>
      <c r="S175" s="82"/>
      <c r="T175" s="82"/>
      <c r="U175" s="82"/>
      <c r="V175" s="83"/>
    </row>
    <row r="176" spans="3:22" s="66" customFormat="1" ht="39" customHeight="1">
      <c r="C176" s="82"/>
      <c r="D176" s="82"/>
      <c r="E176" s="82"/>
      <c r="F176" s="82"/>
      <c r="G176" s="82"/>
      <c r="H176" s="82"/>
      <c r="I176" s="82"/>
      <c r="J176" s="82"/>
      <c r="K176" s="82"/>
      <c r="L176" s="82"/>
      <c r="M176" s="82"/>
      <c r="N176" s="82"/>
      <c r="O176" s="82"/>
      <c r="P176" s="82"/>
      <c r="Q176" s="82"/>
      <c r="R176" s="82"/>
      <c r="S176" s="82"/>
      <c r="T176" s="82"/>
      <c r="U176" s="82"/>
      <c r="V176" s="83"/>
    </row>
    <row r="177" spans="3:22" s="66" customFormat="1" ht="39" customHeight="1">
      <c r="C177" s="82"/>
      <c r="D177" s="82"/>
      <c r="E177" s="82"/>
      <c r="F177" s="82"/>
      <c r="G177" s="82"/>
      <c r="H177" s="82"/>
      <c r="I177" s="82"/>
      <c r="J177" s="82"/>
      <c r="K177" s="82"/>
      <c r="L177" s="82"/>
      <c r="M177" s="82"/>
      <c r="N177" s="82"/>
      <c r="O177" s="82"/>
      <c r="P177" s="82"/>
      <c r="Q177" s="82"/>
      <c r="R177" s="82"/>
      <c r="S177" s="82"/>
      <c r="T177" s="82"/>
      <c r="U177" s="82"/>
      <c r="V177" s="83"/>
    </row>
    <row r="178" spans="3:22" s="66" customFormat="1" ht="39" customHeight="1">
      <c r="C178" s="82"/>
      <c r="D178" s="82"/>
      <c r="E178" s="82"/>
      <c r="F178" s="82"/>
      <c r="G178" s="82"/>
      <c r="H178" s="82"/>
      <c r="I178" s="82"/>
      <c r="J178" s="82"/>
      <c r="K178" s="82"/>
      <c r="L178" s="82"/>
      <c r="M178" s="82"/>
      <c r="N178" s="82"/>
      <c r="O178" s="82"/>
      <c r="P178" s="82"/>
      <c r="Q178" s="82"/>
      <c r="R178" s="82"/>
      <c r="S178" s="82"/>
      <c r="T178" s="82"/>
      <c r="U178" s="82"/>
      <c r="V178" s="83"/>
    </row>
    <row r="179" spans="3:22" s="66" customFormat="1" ht="39" customHeight="1">
      <c r="C179" s="82"/>
      <c r="D179" s="82"/>
      <c r="E179" s="82"/>
      <c r="F179" s="82"/>
      <c r="G179" s="82"/>
      <c r="H179" s="82"/>
      <c r="I179" s="82"/>
      <c r="J179" s="82"/>
      <c r="K179" s="82"/>
      <c r="L179" s="82"/>
      <c r="M179" s="82"/>
      <c r="N179" s="82"/>
      <c r="O179" s="82"/>
      <c r="P179" s="82"/>
      <c r="Q179" s="82"/>
      <c r="R179" s="82"/>
      <c r="S179" s="82"/>
      <c r="T179" s="82"/>
      <c r="U179" s="82"/>
      <c r="V179" s="83"/>
    </row>
    <row r="180" spans="3:22" s="66" customFormat="1" ht="39" customHeight="1">
      <c r="C180" s="82"/>
      <c r="D180" s="82"/>
      <c r="E180" s="82"/>
      <c r="F180" s="82"/>
      <c r="G180" s="82"/>
      <c r="H180" s="82"/>
      <c r="I180" s="82"/>
      <c r="J180" s="82"/>
      <c r="K180" s="82"/>
      <c r="L180" s="82"/>
      <c r="M180" s="82"/>
      <c r="N180" s="82"/>
      <c r="O180" s="82"/>
      <c r="P180" s="82"/>
      <c r="Q180" s="82"/>
      <c r="R180" s="82"/>
      <c r="S180" s="82"/>
      <c r="T180" s="82"/>
      <c r="U180" s="82"/>
      <c r="V180" s="83"/>
    </row>
    <row r="181" spans="3:22" s="66" customFormat="1" ht="39" customHeight="1">
      <c r="C181" s="82"/>
      <c r="D181" s="82"/>
      <c r="E181" s="82"/>
      <c r="F181" s="82"/>
      <c r="G181" s="82"/>
      <c r="H181" s="82"/>
      <c r="I181" s="82"/>
      <c r="J181" s="82"/>
      <c r="K181" s="82"/>
      <c r="L181" s="82"/>
      <c r="M181" s="82"/>
      <c r="N181" s="82"/>
      <c r="O181" s="82"/>
      <c r="P181" s="82"/>
      <c r="Q181" s="82"/>
      <c r="R181" s="82"/>
      <c r="S181" s="82"/>
      <c r="T181" s="82"/>
      <c r="U181" s="82"/>
      <c r="V181" s="83"/>
    </row>
    <row r="182" spans="3:22" s="66" customFormat="1" ht="39" customHeight="1">
      <c r="C182" s="82"/>
      <c r="D182" s="82"/>
      <c r="E182" s="82"/>
      <c r="F182" s="82"/>
      <c r="G182" s="82"/>
      <c r="H182" s="82"/>
      <c r="I182" s="82"/>
      <c r="J182" s="82"/>
      <c r="K182" s="82"/>
      <c r="L182" s="82"/>
      <c r="M182" s="82"/>
      <c r="N182" s="82"/>
      <c r="O182" s="82"/>
      <c r="P182" s="82"/>
      <c r="Q182" s="82"/>
      <c r="R182" s="82"/>
      <c r="S182" s="82"/>
      <c r="T182" s="82"/>
      <c r="U182" s="82"/>
      <c r="V182" s="83"/>
    </row>
    <row r="183" spans="3:22" s="66" customFormat="1" ht="39" customHeight="1">
      <c r="C183" s="82"/>
      <c r="D183" s="82"/>
      <c r="E183" s="82"/>
      <c r="F183" s="82"/>
      <c r="G183" s="82"/>
      <c r="H183" s="82"/>
      <c r="I183" s="82"/>
      <c r="J183" s="82"/>
      <c r="K183" s="82"/>
      <c r="L183" s="82"/>
      <c r="M183" s="82"/>
      <c r="N183" s="82"/>
      <c r="O183" s="82"/>
      <c r="P183" s="82"/>
      <c r="Q183" s="82"/>
      <c r="R183" s="82"/>
      <c r="S183" s="82"/>
      <c r="T183" s="82"/>
      <c r="U183" s="82"/>
      <c r="V183" s="83"/>
    </row>
    <row r="184" spans="3:22" s="66" customFormat="1" ht="39" customHeight="1">
      <c r="C184" s="82"/>
      <c r="D184" s="82"/>
      <c r="E184" s="82"/>
      <c r="F184" s="82"/>
      <c r="G184" s="82"/>
      <c r="H184" s="82"/>
      <c r="I184" s="82"/>
      <c r="J184" s="82"/>
      <c r="K184" s="82"/>
      <c r="L184" s="82"/>
      <c r="M184" s="82"/>
      <c r="N184" s="82"/>
      <c r="O184" s="82"/>
      <c r="P184" s="82"/>
      <c r="Q184" s="82"/>
      <c r="R184" s="82"/>
      <c r="S184" s="82"/>
      <c r="T184" s="82"/>
      <c r="U184" s="82"/>
      <c r="V184" s="83"/>
    </row>
    <row r="185" spans="3:22" s="66" customFormat="1" ht="39" customHeight="1">
      <c r="C185" s="82"/>
      <c r="D185" s="82"/>
      <c r="E185" s="82"/>
      <c r="F185" s="82"/>
      <c r="G185" s="82"/>
      <c r="H185" s="82"/>
      <c r="I185" s="82"/>
      <c r="J185" s="82"/>
      <c r="K185" s="82"/>
      <c r="L185" s="82"/>
      <c r="M185" s="82"/>
      <c r="N185" s="82"/>
      <c r="O185" s="82"/>
      <c r="P185" s="82"/>
      <c r="Q185" s="82"/>
      <c r="R185" s="82"/>
      <c r="S185" s="82"/>
      <c r="T185" s="82"/>
      <c r="U185" s="82"/>
      <c r="V185" s="83"/>
    </row>
    <row r="186" spans="3:22" s="66" customFormat="1" ht="39" customHeight="1">
      <c r="C186" s="82"/>
      <c r="D186" s="82"/>
      <c r="E186" s="82"/>
      <c r="F186" s="82"/>
      <c r="G186" s="82"/>
      <c r="H186" s="82"/>
      <c r="I186" s="82"/>
      <c r="J186" s="82"/>
      <c r="K186" s="82"/>
      <c r="L186" s="82"/>
      <c r="M186" s="82"/>
      <c r="N186" s="82"/>
      <c r="O186" s="82"/>
      <c r="P186" s="82"/>
      <c r="Q186" s="82"/>
      <c r="R186" s="82"/>
      <c r="S186" s="82"/>
      <c r="T186" s="82"/>
      <c r="U186" s="82"/>
      <c r="V186" s="83"/>
    </row>
    <row r="187" spans="3:22" s="66" customFormat="1" ht="39" customHeight="1">
      <c r="C187" s="82"/>
      <c r="D187" s="82"/>
      <c r="E187" s="82"/>
      <c r="F187" s="82"/>
      <c r="G187" s="82"/>
      <c r="H187" s="82"/>
      <c r="I187" s="82"/>
      <c r="J187" s="82"/>
      <c r="K187" s="82"/>
      <c r="L187" s="82"/>
      <c r="M187" s="82"/>
      <c r="N187" s="82"/>
      <c r="O187" s="82"/>
      <c r="P187" s="82"/>
      <c r="Q187" s="82"/>
      <c r="R187" s="82"/>
      <c r="S187" s="82"/>
      <c r="T187" s="82"/>
      <c r="U187" s="82"/>
      <c r="V187" s="83"/>
    </row>
    <row r="188" spans="3:22" s="66" customFormat="1" ht="39" customHeight="1">
      <c r="C188" s="82"/>
      <c r="D188" s="82"/>
      <c r="E188" s="82"/>
      <c r="F188" s="82"/>
      <c r="G188" s="82"/>
      <c r="H188" s="82"/>
      <c r="I188" s="82"/>
      <c r="J188" s="82"/>
      <c r="K188" s="82"/>
      <c r="L188" s="82"/>
      <c r="M188" s="82"/>
      <c r="N188" s="82"/>
      <c r="O188" s="82"/>
      <c r="P188" s="82"/>
      <c r="Q188" s="82"/>
      <c r="R188" s="82"/>
      <c r="S188" s="82"/>
      <c r="T188" s="82"/>
      <c r="U188" s="82"/>
      <c r="V188" s="83"/>
    </row>
    <row r="189" spans="3:22" s="66" customFormat="1" ht="39" customHeight="1">
      <c r="C189" s="82"/>
      <c r="D189" s="82"/>
      <c r="E189" s="82"/>
      <c r="F189" s="82"/>
      <c r="G189" s="82"/>
      <c r="H189" s="82"/>
      <c r="I189" s="82"/>
      <c r="J189" s="82"/>
      <c r="K189" s="82"/>
      <c r="L189" s="82"/>
      <c r="M189" s="82"/>
      <c r="N189" s="82"/>
      <c r="O189" s="82"/>
      <c r="P189" s="82"/>
      <c r="Q189" s="82"/>
      <c r="R189" s="82"/>
      <c r="S189" s="82"/>
      <c r="T189" s="82"/>
      <c r="U189" s="82"/>
      <c r="V189" s="83"/>
    </row>
    <row r="190" spans="3:22" s="66" customFormat="1" ht="39" customHeight="1">
      <c r="C190" s="82"/>
      <c r="D190" s="82"/>
      <c r="E190" s="82"/>
      <c r="F190" s="82"/>
      <c r="G190" s="82"/>
      <c r="H190" s="82"/>
      <c r="I190" s="82"/>
      <c r="J190" s="82"/>
      <c r="K190" s="82"/>
      <c r="L190" s="82"/>
      <c r="M190" s="82"/>
      <c r="N190" s="82"/>
      <c r="O190" s="82"/>
      <c r="P190" s="82"/>
      <c r="Q190" s="82"/>
      <c r="R190" s="82"/>
      <c r="S190" s="82"/>
      <c r="T190" s="82"/>
      <c r="U190" s="82"/>
      <c r="V190" s="83"/>
    </row>
    <row r="191" spans="3:22" s="66" customFormat="1" ht="39" customHeight="1">
      <c r="C191" s="82"/>
      <c r="D191" s="82"/>
      <c r="E191" s="82"/>
      <c r="F191" s="82"/>
      <c r="G191" s="82"/>
      <c r="H191" s="82"/>
      <c r="I191" s="82"/>
      <c r="J191" s="82"/>
      <c r="K191" s="82"/>
      <c r="L191" s="82"/>
      <c r="M191" s="82"/>
      <c r="N191" s="82"/>
      <c r="O191" s="82"/>
      <c r="P191" s="82"/>
      <c r="Q191" s="82"/>
      <c r="R191" s="82"/>
      <c r="S191" s="82"/>
      <c r="T191" s="82"/>
      <c r="U191" s="82"/>
      <c r="V191" s="83"/>
    </row>
    <row r="192" spans="3:22" s="66" customFormat="1" ht="39" customHeight="1">
      <c r="C192" s="82"/>
      <c r="D192" s="82"/>
      <c r="E192" s="82"/>
      <c r="F192" s="82"/>
      <c r="G192" s="82"/>
      <c r="H192" s="82"/>
      <c r="I192" s="82"/>
      <c r="J192" s="82"/>
      <c r="K192" s="82"/>
      <c r="L192" s="82"/>
      <c r="M192" s="82"/>
      <c r="N192" s="82"/>
      <c r="O192" s="82"/>
      <c r="P192" s="82"/>
      <c r="Q192" s="82"/>
      <c r="R192" s="82"/>
      <c r="S192" s="82"/>
      <c r="T192" s="82"/>
      <c r="U192" s="82"/>
      <c r="V192" s="83"/>
    </row>
    <row r="193" spans="3:22" s="66" customFormat="1" ht="39" customHeight="1">
      <c r="C193" s="82"/>
      <c r="D193" s="82"/>
      <c r="E193" s="82"/>
      <c r="F193" s="82"/>
      <c r="G193" s="82"/>
      <c r="H193" s="82"/>
      <c r="I193" s="82"/>
      <c r="J193" s="82"/>
      <c r="K193" s="82"/>
      <c r="L193" s="82"/>
      <c r="M193" s="82"/>
      <c r="N193" s="82"/>
      <c r="O193" s="82"/>
      <c r="P193" s="82"/>
      <c r="Q193" s="82"/>
      <c r="R193" s="82"/>
      <c r="S193" s="82"/>
      <c r="T193" s="82"/>
      <c r="U193" s="82"/>
      <c r="V193" s="83"/>
    </row>
    <row r="194" spans="3:22" s="66" customFormat="1" ht="39" customHeight="1">
      <c r="C194" s="82"/>
      <c r="D194" s="82"/>
      <c r="E194" s="82"/>
      <c r="F194" s="82"/>
      <c r="G194" s="82"/>
      <c r="H194" s="82"/>
      <c r="I194" s="82"/>
      <c r="J194" s="82"/>
      <c r="K194" s="82"/>
      <c r="L194" s="82"/>
      <c r="M194" s="82"/>
      <c r="N194" s="82"/>
      <c r="O194" s="82"/>
      <c r="P194" s="82"/>
      <c r="Q194" s="82"/>
      <c r="R194" s="82"/>
      <c r="S194" s="82"/>
      <c r="T194" s="82"/>
      <c r="U194" s="82"/>
      <c r="V194" s="83"/>
    </row>
    <row r="195" spans="3:22" s="66" customFormat="1" ht="39" customHeight="1">
      <c r="C195" s="82"/>
      <c r="D195" s="82"/>
      <c r="E195" s="82"/>
      <c r="F195" s="82"/>
      <c r="G195" s="82"/>
      <c r="H195" s="82"/>
      <c r="I195" s="82"/>
      <c r="J195" s="82"/>
      <c r="K195" s="82"/>
      <c r="L195" s="82"/>
      <c r="M195" s="82"/>
      <c r="N195" s="82"/>
      <c r="O195" s="82"/>
      <c r="P195" s="82"/>
      <c r="Q195" s="82"/>
      <c r="R195" s="82"/>
      <c r="S195" s="82"/>
      <c r="T195" s="82"/>
      <c r="U195" s="82"/>
      <c r="V195" s="83"/>
    </row>
    <row r="196" spans="3:22" s="66" customFormat="1" ht="39" customHeight="1">
      <c r="C196" s="82"/>
      <c r="D196" s="82"/>
      <c r="E196" s="82"/>
      <c r="F196" s="82"/>
      <c r="G196" s="82"/>
      <c r="H196" s="82"/>
      <c r="I196" s="82"/>
      <c r="J196" s="82"/>
      <c r="K196" s="82"/>
      <c r="L196" s="82"/>
      <c r="M196" s="82"/>
      <c r="N196" s="82"/>
      <c r="O196" s="82"/>
      <c r="P196" s="82"/>
      <c r="Q196" s="82"/>
      <c r="R196" s="82"/>
      <c r="S196" s="82"/>
      <c r="T196" s="82"/>
      <c r="U196" s="82"/>
      <c r="V196" s="83"/>
    </row>
    <row r="197" spans="3:22" s="66" customFormat="1" ht="39" customHeight="1">
      <c r="C197" s="82"/>
      <c r="D197" s="82"/>
      <c r="E197" s="82"/>
      <c r="F197" s="82"/>
      <c r="G197" s="82"/>
      <c r="H197" s="82"/>
      <c r="I197" s="82"/>
      <c r="J197" s="82"/>
      <c r="K197" s="82"/>
      <c r="L197" s="82"/>
      <c r="M197" s="82"/>
      <c r="N197" s="82"/>
      <c r="O197" s="82"/>
      <c r="P197" s="82"/>
      <c r="Q197" s="82"/>
      <c r="R197" s="82"/>
      <c r="S197" s="82"/>
      <c r="T197" s="82"/>
      <c r="U197" s="82"/>
      <c r="V197" s="83"/>
    </row>
    <row r="198" spans="3:22" s="66" customFormat="1" ht="39" customHeight="1">
      <c r="C198" s="82"/>
      <c r="D198" s="82"/>
      <c r="E198" s="82"/>
      <c r="F198" s="82"/>
      <c r="G198" s="82"/>
      <c r="H198" s="82"/>
      <c r="I198" s="82"/>
      <c r="J198" s="82"/>
      <c r="K198" s="82"/>
      <c r="L198" s="82"/>
      <c r="M198" s="82"/>
      <c r="N198" s="82"/>
      <c r="O198" s="82"/>
      <c r="P198" s="82"/>
      <c r="Q198" s="82"/>
      <c r="R198" s="82"/>
      <c r="S198" s="82"/>
      <c r="T198" s="82"/>
      <c r="U198" s="82"/>
      <c r="V198" s="83"/>
    </row>
    <row r="199" spans="3:22" s="66" customFormat="1" ht="39" customHeight="1">
      <c r="C199" s="82"/>
      <c r="D199" s="82"/>
      <c r="E199" s="82"/>
      <c r="F199" s="82"/>
      <c r="G199" s="82"/>
      <c r="H199" s="82"/>
      <c r="I199" s="82"/>
      <c r="J199" s="82"/>
      <c r="K199" s="82"/>
      <c r="L199" s="82"/>
      <c r="M199" s="82"/>
      <c r="N199" s="82"/>
      <c r="O199" s="82"/>
      <c r="P199" s="82"/>
      <c r="Q199" s="82"/>
      <c r="R199" s="82"/>
      <c r="S199" s="82"/>
      <c r="T199" s="82"/>
      <c r="U199" s="82"/>
      <c r="V199" s="83"/>
    </row>
    <row r="200" spans="3:22" s="66" customFormat="1" ht="39" customHeight="1">
      <c r="C200" s="82"/>
      <c r="D200" s="82"/>
      <c r="E200" s="82"/>
      <c r="F200" s="82"/>
      <c r="G200" s="82"/>
      <c r="H200" s="82"/>
      <c r="I200" s="82"/>
      <c r="J200" s="82"/>
      <c r="K200" s="82"/>
      <c r="L200" s="82"/>
      <c r="M200" s="82"/>
      <c r="N200" s="82"/>
      <c r="O200" s="82"/>
      <c r="P200" s="82"/>
      <c r="Q200" s="82"/>
      <c r="R200" s="82"/>
      <c r="S200" s="82"/>
      <c r="T200" s="82"/>
      <c r="U200" s="82"/>
      <c r="V200" s="83"/>
    </row>
    <row r="201" spans="3:22" s="66" customFormat="1" ht="39" customHeight="1">
      <c r="C201" s="82"/>
      <c r="D201" s="82"/>
      <c r="E201" s="82"/>
      <c r="F201" s="82"/>
      <c r="G201" s="82"/>
      <c r="H201" s="82"/>
      <c r="I201" s="82"/>
      <c r="J201" s="82"/>
      <c r="K201" s="82"/>
      <c r="L201" s="82"/>
      <c r="M201" s="82"/>
      <c r="N201" s="82"/>
      <c r="O201" s="82"/>
      <c r="P201" s="82"/>
      <c r="Q201" s="82"/>
      <c r="R201" s="82"/>
      <c r="S201" s="82"/>
      <c r="T201" s="82"/>
      <c r="U201" s="82"/>
      <c r="V201" s="83"/>
    </row>
    <row r="202" spans="3:22" s="66" customFormat="1" ht="39" customHeight="1">
      <c r="C202" s="82"/>
      <c r="D202" s="82"/>
      <c r="E202" s="82"/>
      <c r="F202" s="82"/>
      <c r="G202" s="82"/>
      <c r="H202" s="82"/>
      <c r="I202" s="82"/>
      <c r="J202" s="82"/>
      <c r="K202" s="82"/>
      <c r="L202" s="82"/>
      <c r="M202" s="82"/>
      <c r="N202" s="82"/>
      <c r="O202" s="82"/>
      <c r="P202" s="82"/>
      <c r="Q202" s="82"/>
      <c r="R202" s="82"/>
      <c r="S202" s="82"/>
      <c r="T202" s="82"/>
      <c r="U202" s="82"/>
      <c r="V202" s="83"/>
    </row>
    <row r="203" spans="3:22" s="66" customFormat="1" ht="39" customHeight="1">
      <c r="C203" s="82"/>
      <c r="D203" s="82"/>
      <c r="E203" s="82"/>
      <c r="F203" s="82"/>
      <c r="G203" s="82"/>
      <c r="H203" s="82"/>
      <c r="I203" s="82"/>
      <c r="J203" s="82"/>
      <c r="K203" s="82"/>
      <c r="L203" s="82"/>
      <c r="M203" s="82"/>
      <c r="N203" s="82"/>
      <c r="O203" s="82"/>
      <c r="P203" s="82"/>
      <c r="Q203" s="82"/>
      <c r="R203" s="82"/>
      <c r="S203" s="82"/>
      <c r="T203" s="82"/>
      <c r="U203" s="82"/>
      <c r="V203" s="83"/>
    </row>
    <row r="204" spans="3:22" s="66" customFormat="1" ht="39" customHeight="1">
      <c r="C204" s="82"/>
      <c r="D204" s="82"/>
      <c r="E204" s="82"/>
      <c r="F204" s="82"/>
      <c r="G204" s="82"/>
      <c r="H204" s="82"/>
      <c r="I204" s="82"/>
      <c r="J204" s="82"/>
      <c r="K204" s="82"/>
      <c r="L204" s="82"/>
      <c r="M204" s="82"/>
      <c r="N204" s="82"/>
      <c r="O204" s="82"/>
      <c r="P204" s="82"/>
      <c r="Q204" s="82"/>
      <c r="R204" s="82"/>
      <c r="S204" s="82"/>
      <c r="T204" s="82"/>
      <c r="U204" s="82"/>
      <c r="V204" s="83"/>
    </row>
    <row r="205" spans="3:22" s="66" customFormat="1" ht="39" customHeight="1">
      <c r="C205" s="82"/>
      <c r="D205" s="82"/>
      <c r="E205" s="82"/>
      <c r="F205" s="82"/>
      <c r="G205" s="82"/>
      <c r="H205" s="82"/>
      <c r="I205" s="82"/>
      <c r="J205" s="82"/>
      <c r="K205" s="82"/>
      <c r="L205" s="82"/>
      <c r="M205" s="82"/>
      <c r="N205" s="82"/>
      <c r="O205" s="82"/>
      <c r="P205" s="82"/>
      <c r="Q205" s="82"/>
      <c r="R205" s="82"/>
      <c r="S205" s="82"/>
      <c r="T205" s="82"/>
      <c r="U205" s="82"/>
      <c r="V205" s="83"/>
    </row>
    <row r="206" spans="3:22" s="66" customFormat="1" ht="39" customHeight="1">
      <c r="C206" s="82"/>
      <c r="D206" s="82"/>
      <c r="E206" s="82"/>
      <c r="F206" s="82"/>
      <c r="G206" s="82"/>
      <c r="H206" s="82"/>
      <c r="I206" s="82"/>
      <c r="J206" s="82"/>
      <c r="K206" s="82"/>
      <c r="L206" s="82"/>
      <c r="M206" s="82"/>
      <c r="N206" s="82"/>
      <c r="O206" s="82"/>
      <c r="P206" s="82"/>
      <c r="Q206" s="82"/>
      <c r="R206" s="82"/>
      <c r="S206" s="82"/>
      <c r="T206" s="82"/>
      <c r="U206" s="82"/>
      <c r="V206" s="83"/>
    </row>
    <row r="207" spans="3:22" s="66" customFormat="1" ht="39" customHeight="1">
      <c r="C207" s="82"/>
      <c r="D207" s="82"/>
      <c r="E207" s="82"/>
      <c r="F207" s="82"/>
      <c r="G207" s="82"/>
      <c r="H207" s="82"/>
      <c r="I207" s="82"/>
      <c r="J207" s="82"/>
      <c r="K207" s="82"/>
      <c r="L207" s="82"/>
      <c r="M207" s="82"/>
      <c r="N207" s="82"/>
      <c r="O207" s="82"/>
      <c r="P207" s="82"/>
      <c r="Q207" s="82"/>
      <c r="R207" s="82"/>
      <c r="S207" s="82"/>
      <c r="T207" s="82"/>
      <c r="U207" s="82"/>
      <c r="V207" s="83"/>
    </row>
    <row r="208" spans="3:22" s="66" customFormat="1" ht="39" customHeight="1">
      <c r="C208" s="82"/>
      <c r="D208" s="82"/>
      <c r="E208" s="82"/>
      <c r="F208" s="82"/>
      <c r="G208" s="82"/>
      <c r="H208" s="82"/>
      <c r="I208" s="82"/>
      <c r="J208" s="82"/>
      <c r="K208" s="82"/>
      <c r="L208" s="82"/>
      <c r="M208" s="82"/>
      <c r="N208" s="82"/>
      <c r="O208" s="82"/>
      <c r="P208" s="82"/>
      <c r="Q208" s="82"/>
      <c r="R208" s="82"/>
      <c r="S208" s="82"/>
      <c r="T208" s="82"/>
      <c r="U208" s="82"/>
      <c r="V208" s="83"/>
    </row>
    <row r="209" spans="3:22" s="66" customFormat="1" ht="39" customHeight="1">
      <c r="C209" s="82"/>
      <c r="D209" s="82"/>
      <c r="E209" s="82"/>
      <c r="F209" s="82"/>
      <c r="G209" s="82"/>
      <c r="H209" s="82"/>
      <c r="I209" s="82"/>
      <c r="J209" s="82"/>
      <c r="K209" s="82"/>
      <c r="L209" s="82"/>
      <c r="M209" s="82"/>
      <c r="N209" s="82"/>
      <c r="O209" s="82"/>
      <c r="P209" s="82"/>
      <c r="Q209" s="82"/>
      <c r="R209" s="82"/>
      <c r="S209" s="82"/>
      <c r="T209" s="82"/>
      <c r="U209" s="82"/>
      <c r="V209" s="83"/>
    </row>
    <row r="210" spans="3:22" s="66" customFormat="1" ht="39" customHeight="1">
      <c r="C210" s="82"/>
      <c r="D210" s="82"/>
      <c r="E210" s="82"/>
      <c r="F210" s="82"/>
      <c r="G210" s="82"/>
      <c r="H210" s="82"/>
      <c r="I210" s="82"/>
      <c r="J210" s="82"/>
      <c r="K210" s="82"/>
      <c r="L210" s="82"/>
      <c r="M210" s="82"/>
      <c r="N210" s="82"/>
      <c r="O210" s="82"/>
      <c r="P210" s="82"/>
      <c r="Q210" s="82"/>
      <c r="R210" s="82"/>
      <c r="S210" s="82"/>
      <c r="T210" s="82"/>
      <c r="U210" s="82"/>
      <c r="V210" s="83"/>
    </row>
    <row r="211" spans="3:22" s="66" customFormat="1" ht="39" customHeight="1">
      <c r="C211" s="82"/>
      <c r="D211" s="82"/>
      <c r="E211" s="82"/>
      <c r="F211" s="82"/>
      <c r="G211" s="82"/>
      <c r="H211" s="82"/>
      <c r="I211" s="82"/>
      <c r="J211" s="82"/>
      <c r="K211" s="82"/>
      <c r="L211" s="82"/>
      <c r="M211" s="82"/>
      <c r="N211" s="82"/>
      <c r="O211" s="82"/>
      <c r="P211" s="82"/>
      <c r="Q211" s="82"/>
      <c r="R211" s="82"/>
      <c r="S211" s="82"/>
      <c r="T211" s="82"/>
      <c r="U211" s="82"/>
      <c r="V211" s="83"/>
    </row>
    <row r="212" spans="3:22" s="66" customFormat="1" ht="39" customHeight="1">
      <c r="C212" s="82"/>
      <c r="D212" s="82"/>
      <c r="E212" s="82"/>
      <c r="F212" s="82"/>
      <c r="G212" s="82"/>
      <c r="H212" s="82"/>
      <c r="I212" s="82"/>
      <c r="J212" s="82"/>
      <c r="K212" s="82"/>
      <c r="L212" s="82"/>
      <c r="M212" s="82"/>
      <c r="N212" s="82"/>
      <c r="O212" s="82"/>
      <c r="P212" s="82"/>
      <c r="Q212" s="82"/>
      <c r="R212" s="82"/>
      <c r="S212" s="82"/>
      <c r="T212" s="82"/>
      <c r="U212" s="82"/>
      <c r="V212" s="83"/>
    </row>
    <row r="213" spans="3:22" s="66" customFormat="1" ht="39" customHeight="1">
      <c r="C213" s="82"/>
      <c r="D213" s="82"/>
      <c r="E213" s="82"/>
      <c r="F213" s="82"/>
      <c r="G213" s="82"/>
      <c r="H213" s="82"/>
      <c r="I213" s="82"/>
      <c r="J213" s="82"/>
      <c r="K213" s="82"/>
      <c r="L213" s="82"/>
      <c r="M213" s="82"/>
      <c r="N213" s="82"/>
      <c r="O213" s="82"/>
      <c r="P213" s="82"/>
      <c r="Q213" s="82"/>
      <c r="R213" s="82"/>
      <c r="S213" s="82"/>
      <c r="T213" s="82"/>
      <c r="U213" s="82"/>
      <c r="V213" s="83"/>
    </row>
    <row r="214" spans="3:22" s="66" customFormat="1" ht="39" customHeight="1">
      <c r="C214" s="82"/>
      <c r="D214" s="82"/>
      <c r="E214" s="82"/>
      <c r="F214" s="82"/>
      <c r="G214" s="82"/>
      <c r="H214" s="82"/>
      <c r="I214" s="82"/>
      <c r="J214" s="82"/>
      <c r="K214" s="82"/>
      <c r="L214" s="82"/>
      <c r="M214" s="82"/>
      <c r="N214" s="82"/>
      <c r="O214" s="82"/>
      <c r="P214" s="82"/>
      <c r="Q214" s="82"/>
      <c r="R214" s="82"/>
      <c r="S214" s="82"/>
      <c r="T214" s="82"/>
      <c r="U214" s="82"/>
      <c r="V214" s="83"/>
    </row>
    <row r="215" spans="3:22" s="66" customFormat="1" ht="39" customHeight="1">
      <c r="C215" s="82"/>
      <c r="D215" s="82"/>
      <c r="E215" s="82"/>
      <c r="F215" s="82"/>
      <c r="G215" s="82"/>
      <c r="H215" s="82"/>
      <c r="I215" s="82"/>
      <c r="J215" s="82"/>
      <c r="K215" s="82"/>
      <c r="L215" s="82"/>
      <c r="M215" s="82"/>
      <c r="N215" s="82"/>
      <c r="O215" s="82"/>
      <c r="P215" s="82"/>
      <c r="Q215" s="82"/>
      <c r="R215" s="82"/>
      <c r="S215" s="82"/>
      <c r="T215" s="82"/>
      <c r="U215" s="82"/>
      <c r="V215" s="83"/>
    </row>
    <row r="216" spans="3:22" s="66" customFormat="1" ht="39" customHeight="1">
      <c r="C216" s="82"/>
      <c r="D216" s="82"/>
      <c r="E216" s="82"/>
      <c r="F216" s="82"/>
      <c r="G216" s="82"/>
      <c r="H216" s="82"/>
      <c r="I216" s="82"/>
      <c r="J216" s="82"/>
      <c r="K216" s="82"/>
      <c r="L216" s="82"/>
      <c r="M216" s="82"/>
      <c r="N216" s="82"/>
      <c r="O216" s="82"/>
      <c r="P216" s="82"/>
      <c r="Q216" s="82"/>
      <c r="R216" s="82"/>
      <c r="S216" s="82"/>
      <c r="T216" s="82"/>
      <c r="U216" s="82"/>
      <c r="V216" s="83"/>
    </row>
    <row r="217" spans="3:22" s="66" customFormat="1" ht="39" customHeight="1">
      <c r="C217" s="82"/>
      <c r="D217" s="82"/>
      <c r="E217" s="82"/>
      <c r="F217" s="82"/>
      <c r="G217" s="82"/>
      <c r="H217" s="82"/>
      <c r="I217" s="82"/>
      <c r="J217" s="82"/>
      <c r="K217" s="82"/>
      <c r="L217" s="82"/>
      <c r="M217" s="82"/>
      <c r="N217" s="82"/>
      <c r="O217" s="82"/>
      <c r="P217" s="82"/>
      <c r="Q217" s="82"/>
      <c r="R217" s="82"/>
      <c r="S217" s="82"/>
      <c r="T217" s="82"/>
      <c r="U217" s="82"/>
      <c r="V217" s="83"/>
    </row>
    <row r="218" spans="3:22" s="66" customFormat="1" ht="39" customHeight="1">
      <c r="C218" s="82"/>
      <c r="D218" s="82"/>
      <c r="E218" s="82"/>
      <c r="F218" s="82"/>
      <c r="G218" s="82"/>
      <c r="H218" s="82"/>
      <c r="I218" s="82"/>
      <c r="J218" s="82"/>
      <c r="K218" s="82"/>
      <c r="L218" s="82"/>
      <c r="M218" s="82"/>
      <c r="N218" s="82"/>
      <c r="O218" s="82"/>
      <c r="P218" s="82"/>
      <c r="Q218" s="82"/>
      <c r="R218" s="82"/>
      <c r="S218" s="82"/>
      <c r="T218" s="82"/>
      <c r="U218" s="82"/>
      <c r="V218" s="83"/>
    </row>
    <row r="219" spans="3:22" s="66" customFormat="1" ht="39" customHeight="1">
      <c r="C219" s="82"/>
      <c r="D219" s="82"/>
      <c r="E219" s="82"/>
      <c r="F219" s="82"/>
      <c r="G219" s="82"/>
      <c r="H219" s="82"/>
      <c r="I219" s="82"/>
      <c r="J219" s="82"/>
      <c r="K219" s="82"/>
      <c r="L219" s="82"/>
      <c r="M219" s="82"/>
      <c r="N219" s="82"/>
      <c r="O219" s="82"/>
      <c r="P219" s="82"/>
      <c r="Q219" s="82"/>
      <c r="R219" s="82"/>
      <c r="S219" s="82"/>
      <c r="T219" s="82"/>
      <c r="U219" s="82"/>
      <c r="V219" s="83"/>
    </row>
    <row r="220" spans="3:22" s="66" customFormat="1" ht="39" customHeight="1">
      <c r="C220" s="82"/>
      <c r="D220" s="82"/>
      <c r="E220" s="82"/>
      <c r="F220" s="82"/>
      <c r="G220" s="82"/>
      <c r="H220" s="82"/>
      <c r="I220" s="82"/>
      <c r="J220" s="82"/>
      <c r="K220" s="82"/>
      <c r="L220" s="82"/>
      <c r="M220" s="82"/>
      <c r="N220" s="82"/>
      <c r="O220" s="82"/>
      <c r="P220" s="82"/>
      <c r="Q220" s="82"/>
      <c r="R220" s="82"/>
      <c r="S220" s="82"/>
      <c r="T220" s="82"/>
      <c r="U220" s="82"/>
      <c r="V220" s="83"/>
    </row>
    <row r="221" spans="3:22" s="66" customFormat="1" ht="39" customHeight="1">
      <c r="C221" s="82"/>
      <c r="D221" s="82"/>
      <c r="E221" s="82"/>
      <c r="F221" s="82"/>
      <c r="G221" s="82"/>
      <c r="H221" s="82"/>
      <c r="I221" s="82"/>
      <c r="J221" s="82"/>
      <c r="K221" s="82"/>
      <c r="L221" s="82"/>
      <c r="M221" s="82"/>
      <c r="N221" s="82"/>
      <c r="O221" s="82"/>
      <c r="P221" s="82"/>
      <c r="Q221" s="82"/>
      <c r="R221" s="82"/>
      <c r="S221" s="82"/>
      <c r="T221" s="82"/>
      <c r="U221" s="82"/>
      <c r="V221" s="83"/>
    </row>
    <row r="222" spans="3:22" s="66" customFormat="1" ht="39" customHeight="1">
      <c r="C222" s="82"/>
      <c r="D222" s="82"/>
      <c r="E222" s="82"/>
      <c r="F222" s="82"/>
      <c r="G222" s="82"/>
      <c r="H222" s="82"/>
      <c r="I222" s="82"/>
      <c r="J222" s="82"/>
      <c r="K222" s="82"/>
      <c r="L222" s="82"/>
      <c r="M222" s="82"/>
      <c r="N222" s="82"/>
      <c r="O222" s="82"/>
      <c r="P222" s="82"/>
      <c r="Q222" s="82"/>
      <c r="R222" s="82"/>
      <c r="S222" s="82"/>
      <c r="T222" s="82"/>
      <c r="U222" s="82"/>
      <c r="V222" s="83"/>
    </row>
    <row r="223" spans="3:22" s="66" customFormat="1" ht="39" customHeight="1">
      <c r="C223" s="82"/>
      <c r="D223" s="82"/>
      <c r="E223" s="82"/>
      <c r="F223" s="82"/>
      <c r="G223" s="82"/>
      <c r="H223" s="82"/>
      <c r="I223" s="82"/>
      <c r="J223" s="82"/>
      <c r="K223" s="82"/>
      <c r="L223" s="82"/>
      <c r="M223" s="82"/>
      <c r="N223" s="82"/>
      <c r="O223" s="82"/>
      <c r="P223" s="82"/>
      <c r="Q223" s="82"/>
      <c r="R223" s="82"/>
      <c r="S223" s="82"/>
      <c r="T223" s="82"/>
      <c r="U223" s="82"/>
      <c r="V223" s="83"/>
    </row>
    <row r="224" spans="3:22" s="66" customFormat="1" ht="39" customHeight="1">
      <c r="C224" s="82"/>
      <c r="D224" s="82"/>
      <c r="E224" s="82"/>
      <c r="F224" s="82"/>
      <c r="G224" s="82"/>
      <c r="H224" s="82"/>
      <c r="I224" s="82"/>
      <c r="J224" s="82"/>
      <c r="K224" s="82"/>
      <c r="L224" s="82"/>
      <c r="M224" s="82"/>
      <c r="N224" s="82"/>
      <c r="O224" s="82"/>
      <c r="P224" s="82"/>
      <c r="Q224" s="82"/>
      <c r="R224" s="82"/>
      <c r="S224" s="82"/>
      <c r="T224" s="82"/>
      <c r="U224" s="82"/>
      <c r="V224" s="83"/>
    </row>
    <row r="225" spans="3:22" s="66" customFormat="1" ht="39" customHeight="1">
      <c r="C225" s="82"/>
      <c r="D225" s="82"/>
      <c r="E225" s="82"/>
      <c r="F225" s="82"/>
      <c r="G225" s="82"/>
      <c r="H225" s="82"/>
      <c r="I225" s="82"/>
      <c r="J225" s="82"/>
      <c r="K225" s="82"/>
      <c r="L225" s="82"/>
      <c r="M225" s="82"/>
      <c r="N225" s="82"/>
      <c r="O225" s="82"/>
      <c r="P225" s="82"/>
      <c r="Q225" s="82"/>
      <c r="R225" s="82"/>
      <c r="S225" s="82"/>
      <c r="T225" s="82"/>
      <c r="U225" s="82"/>
      <c r="V225" s="83"/>
    </row>
    <row r="226" spans="3:22" s="66" customFormat="1" ht="39" customHeight="1">
      <c r="C226" s="82"/>
      <c r="D226" s="82"/>
      <c r="E226" s="82"/>
      <c r="F226" s="82"/>
      <c r="G226" s="82"/>
      <c r="H226" s="82"/>
      <c r="I226" s="82"/>
      <c r="J226" s="82"/>
      <c r="K226" s="82"/>
      <c r="L226" s="82"/>
      <c r="M226" s="82"/>
      <c r="N226" s="82"/>
      <c r="O226" s="82"/>
      <c r="P226" s="82"/>
      <c r="Q226" s="82"/>
      <c r="R226" s="82"/>
      <c r="S226" s="82"/>
      <c r="T226" s="82"/>
      <c r="U226" s="82"/>
      <c r="V226" s="83"/>
    </row>
    <row r="227" spans="3:22" s="66" customFormat="1" ht="39" customHeight="1">
      <c r="C227" s="82"/>
      <c r="D227" s="82"/>
      <c r="E227" s="82"/>
      <c r="F227" s="82"/>
      <c r="G227" s="82"/>
      <c r="H227" s="82"/>
      <c r="I227" s="82"/>
      <c r="J227" s="82"/>
      <c r="K227" s="82"/>
      <c r="L227" s="82"/>
      <c r="M227" s="82"/>
      <c r="N227" s="82"/>
      <c r="O227" s="82"/>
      <c r="P227" s="82"/>
      <c r="Q227" s="82"/>
      <c r="R227" s="82"/>
      <c r="S227" s="82"/>
      <c r="T227" s="82"/>
      <c r="U227" s="82"/>
      <c r="V227" s="83"/>
    </row>
    <row r="228" spans="3:22" s="66" customFormat="1" ht="39" customHeight="1">
      <c r="C228" s="82"/>
      <c r="D228" s="82"/>
      <c r="E228" s="82"/>
      <c r="F228" s="82"/>
      <c r="G228" s="82"/>
      <c r="H228" s="82"/>
      <c r="I228" s="82"/>
      <c r="J228" s="82"/>
      <c r="K228" s="82"/>
      <c r="L228" s="82"/>
      <c r="M228" s="82"/>
      <c r="N228" s="82"/>
      <c r="O228" s="82"/>
      <c r="P228" s="82"/>
      <c r="Q228" s="82"/>
      <c r="R228" s="82"/>
      <c r="S228" s="82"/>
      <c r="T228" s="82"/>
      <c r="U228" s="82"/>
      <c r="V228" s="83"/>
    </row>
    <row r="229" spans="3:22" s="66" customFormat="1" ht="39" customHeight="1">
      <c r="C229" s="82"/>
      <c r="D229" s="82"/>
      <c r="E229" s="82"/>
      <c r="F229" s="82"/>
      <c r="G229" s="82"/>
      <c r="H229" s="82"/>
      <c r="I229" s="82"/>
      <c r="J229" s="82"/>
      <c r="K229" s="82"/>
      <c r="L229" s="82"/>
      <c r="M229" s="82"/>
      <c r="N229" s="82"/>
      <c r="O229" s="82"/>
      <c r="P229" s="82"/>
      <c r="Q229" s="82"/>
      <c r="R229" s="82"/>
      <c r="S229" s="82"/>
      <c r="T229" s="82"/>
      <c r="U229" s="82"/>
      <c r="V229" s="83"/>
    </row>
    <row r="230" spans="3:22" s="66" customFormat="1" ht="39" customHeight="1">
      <c r="C230" s="82"/>
      <c r="D230" s="82"/>
      <c r="E230" s="82"/>
      <c r="F230" s="82"/>
      <c r="G230" s="82"/>
      <c r="H230" s="82"/>
      <c r="I230" s="82"/>
      <c r="J230" s="82"/>
      <c r="K230" s="82"/>
      <c r="L230" s="82"/>
      <c r="M230" s="82"/>
      <c r="N230" s="82"/>
      <c r="O230" s="82"/>
      <c r="P230" s="82"/>
      <c r="Q230" s="82"/>
      <c r="R230" s="82"/>
      <c r="S230" s="82"/>
      <c r="T230" s="82"/>
      <c r="U230" s="82"/>
      <c r="V230" s="83"/>
    </row>
    <row r="231" spans="3:22" s="66" customFormat="1" ht="39" customHeight="1">
      <c r="C231" s="82"/>
      <c r="D231" s="82"/>
      <c r="E231" s="82"/>
      <c r="F231" s="82"/>
      <c r="G231" s="82"/>
      <c r="H231" s="82"/>
      <c r="I231" s="82"/>
      <c r="J231" s="82"/>
      <c r="K231" s="82"/>
      <c r="L231" s="82"/>
      <c r="M231" s="82"/>
      <c r="N231" s="82"/>
      <c r="O231" s="82"/>
      <c r="P231" s="82"/>
      <c r="Q231" s="82"/>
      <c r="R231" s="82"/>
      <c r="S231" s="82"/>
      <c r="T231" s="82"/>
      <c r="U231" s="82"/>
      <c r="V231" s="83"/>
    </row>
    <row r="232" spans="3:22" s="66" customFormat="1" ht="39" customHeight="1">
      <c r="C232" s="82"/>
      <c r="D232" s="82"/>
      <c r="E232" s="82"/>
      <c r="F232" s="82"/>
      <c r="G232" s="82"/>
      <c r="H232" s="82"/>
      <c r="I232" s="82"/>
      <c r="J232" s="82"/>
      <c r="K232" s="82"/>
      <c r="L232" s="82"/>
      <c r="M232" s="82"/>
      <c r="N232" s="82"/>
      <c r="O232" s="82"/>
      <c r="P232" s="82"/>
      <c r="Q232" s="82"/>
      <c r="R232" s="82"/>
      <c r="S232" s="82"/>
      <c r="T232" s="82"/>
      <c r="U232" s="82"/>
      <c r="V232" s="83"/>
    </row>
    <row r="233" spans="3:22" s="66" customFormat="1" ht="39" customHeight="1">
      <c r="C233" s="82"/>
      <c r="D233" s="82"/>
      <c r="E233" s="82"/>
      <c r="F233" s="82"/>
      <c r="G233" s="82"/>
      <c r="H233" s="82"/>
      <c r="I233" s="82"/>
      <c r="J233" s="82"/>
      <c r="K233" s="82"/>
      <c r="L233" s="82"/>
      <c r="M233" s="82"/>
      <c r="N233" s="82"/>
      <c r="O233" s="82"/>
      <c r="P233" s="82"/>
      <c r="Q233" s="82"/>
      <c r="R233" s="82"/>
      <c r="S233" s="82"/>
      <c r="T233" s="82"/>
      <c r="U233" s="82"/>
      <c r="V233" s="83"/>
    </row>
    <row r="234" spans="3:22" s="66" customFormat="1" ht="39" customHeight="1">
      <c r="C234" s="82"/>
      <c r="D234" s="82"/>
      <c r="E234" s="82"/>
      <c r="F234" s="82"/>
      <c r="G234" s="82"/>
      <c r="H234" s="82"/>
      <c r="I234" s="82"/>
      <c r="J234" s="82"/>
      <c r="K234" s="82"/>
      <c r="L234" s="82"/>
      <c r="M234" s="82"/>
      <c r="N234" s="82"/>
      <c r="O234" s="82"/>
      <c r="P234" s="82"/>
      <c r="Q234" s="82"/>
      <c r="R234" s="82"/>
      <c r="S234" s="82"/>
      <c r="T234" s="82"/>
      <c r="U234" s="82"/>
      <c r="V234" s="83"/>
    </row>
    <row r="235" spans="3:22" s="66" customFormat="1" ht="39" customHeight="1">
      <c r="C235" s="82"/>
      <c r="D235" s="82"/>
      <c r="E235" s="82"/>
      <c r="F235" s="82"/>
      <c r="G235" s="82"/>
      <c r="H235" s="82"/>
      <c r="I235" s="82"/>
      <c r="J235" s="82"/>
      <c r="K235" s="82"/>
      <c r="L235" s="82"/>
      <c r="M235" s="82"/>
      <c r="N235" s="82"/>
      <c r="O235" s="82"/>
      <c r="P235" s="82"/>
      <c r="Q235" s="82"/>
      <c r="R235" s="82"/>
      <c r="S235" s="82"/>
      <c r="T235" s="82"/>
      <c r="U235" s="82"/>
      <c r="V235" s="83"/>
    </row>
    <row r="236" spans="3:22" s="66" customFormat="1" ht="39" customHeight="1">
      <c r="C236" s="82"/>
      <c r="D236" s="82"/>
      <c r="E236" s="82"/>
      <c r="F236" s="82"/>
      <c r="G236" s="82"/>
      <c r="H236" s="82"/>
      <c r="I236" s="82"/>
      <c r="J236" s="82"/>
      <c r="K236" s="82"/>
      <c r="L236" s="82"/>
      <c r="M236" s="82"/>
      <c r="N236" s="82"/>
      <c r="O236" s="82"/>
      <c r="P236" s="82"/>
      <c r="Q236" s="82"/>
      <c r="R236" s="82"/>
      <c r="S236" s="82"/>
      <c r="T236" s="82"/>
      <c r="U236" s="82"/>
      <c r="V236" s="83"/>
    </row>
    <row r="237" spans="3:22" s="66" customFormat="1" ht="39" customHeight="1">
      <c r="C237" s="82"/>
      <c r="D237" s="82"/>
      <c r="E237" s="82"/>
      <c r="F237" s="82"/>
      <c r="G237" s="82"/>
      <c r="H237" s="82"/>
      <c r="I237" s="82"/>
      <c r="J237" s="82"/>
      <c r="K237" s="82"/>
      <c r="L237" s="82"/>
      <c r="M237" s="82"/>
      <c r="N237" s="82"/>
      <c r="O237" s="82"/>
      <c r="P237" s="82"/>
      <c r="Q237" s="82"/>
      <c r="R237" s="82"/>
      <c r="S237" s="82"/>
      <c r="T237" s="82"/>
      <c r="U237" s="82"/>
      <c r="V237" s="83"/>
    </row>
    <row r="238" spans="3:22" s="66" customFormat="1" ht="39" customHeight="1">
      <c r="C238" s="82"/>
      <c r="D238" s="82"/>
      <c r="E238" s="82"/>
      <c r="F238" s="82"/>
      <c r="G238" s="82"/>
      <c r="H238" s="82"/>
      <c r="I238" s="82"/>
      <c r="J238" s="82"/>
      <c r="K238" s="82"/>
      <c r="L238" s="82"/>
      <c r="M238" s="82"/>
      <c r="N238" s="82"/>
      <c r="O238" s="82"/>
      <c r="P238" s="82"/>
      <c r="Q238" s="82"/>
      <c r="R238" s="82"/>
      <c r="S238" s="82"/>
      <c r="T238" s="82"/>
      <c r="U238" s="82"/>
      <c r="V238" s="83"/>
    </row>
    <row r="239" spans="3:22" s="66" customFormat="1" ht="39" customHeight="1">
      <c r="C239" s="82"/>
      <c r="D239" s="82"/>
      <c r="E239" s="82"/>
      <c r="F239" s="82"/>
      <c r="G239" s="82"/>
      <c r="H239" s="82"/>
      <c r="I239" s="82"/>
      <c r="J239" s="82"/>
      <c r="K239" s="82"/>
      <c r="L239" s="82"/>
      <c r="M239" s="82"/>
      <c r="N239" s="82"/>
      <c r="O239" s="82"/>
      <c r="P239" s="82"/>
      <c r="Q239" s="82"/>
      <c r="R239" s="82"/>
      <c r="S239" s="82"/>
      <c r="T239" s="82"/>
      <c r="U239" s="82"/>
      <c r="V239" s="83"/>
    </row>
    <row r="240" spans="3:22" s="66" customFormat="1" ht="39" customHeight="1">
      <c r="C240" s="82"/>
      <c r="D240" s="82"/>
      <c r="E240" s="82"/>
      <c r="F240" s="82"/>
      <c r="G240" s="82"/>
      <c r="H240" s="82"/>
      <c r="I240" s="82"/>
      <c r="J240" s="82"/>
      <c r="K240" s="82"/>
      <c r="L240" s="82"/>
      <c r="M240" s="82"/>
      <c r="N240" s="82"/>
      <c r="O240" s="82"/>
      <c r="P240" s="82"/>
      <c r="Q240" s="82"/>
      <c r="R240" s="82"/>
      <c r="S240" s="82"/>
      <c r="T240" s="82"/>
      <c r="U240" s="82"/>
      <c r="V240" s="83"/>
    </row>
    <row r="241" spans="3:22" s="66" customFormat="1" ht="39" customHeight="1">
      <c r="C241" s="82"/>
      <c r="D241" s="82"/>
      <c r="E241" s="82"/>
      <c r="F241" s="82"/>
      <c r="G241" s="82"/>
      <c r="H241" s="82"/>
      <c r="I241" s="82"/>
      <c r="J241" s="82"/>
      <c r="K241" s="82"/>
      <c r="L241" s="82"/>
      <c r="M241" s="82"/>
      <c r="N241" s="82"/>
      <c r="O241" s="82"/>
      <c r="P241" s="82"/>
      <c r="Q241" s="82"/>
      <c r="R241" s="82"/>
      <c r="S241" s="82"/>
      <c r="T241" s="82"/>
      <c r="U241" s="82"/>
      <c r="V241" s="83"/>
    </row>
    <row r="242" spans="3:22" s="66" customFormat="1" ht="39" customHeight="1">
      <c r="C242" s="82"/>
      <c r="D242" s="82"/>
      <c r="E242" s="82"/>
      <c r="F242" s="82"/>
      <c r="G242" s="82"/>
      <c r="H242" s="82"/>
      <c r="I242" s="82"/>
      <c r="J242" s="82"/>
      <c r="K242" s="82"/>
      <c r="L242" s="82"/>
      <c r="M242" s="82"/>
      <c r="N242" s="82"/>
      <c r="O242" s="82"/>
      <c r="P242" s="82"/>
      <c r="Q242" s="82"/>
      <c r="R242" s="82"/>
      <c r="S242" s="82"/>
      <c r="T242" s="82"/>
      <c r="U242" s="82"/>
      <c r="V242" s="83"/>
    </row>
    <row r="243" spans="3:22" s="66" customFormat="1" ht="39" customHeight="1">
      <c r="C243" s="82"/>
      <c r="D243" s="82"/>
      <c r="E243" s="82"/>
      <c r="F243" s="82"/>
      <c r="G243" s="82"/>
      <c r="H243" s="82"/>
      <c r="I243" s="82"/>
      <c r="J243" s="82"/>
      <c r="K243" s="82"/>
      <c r="L243" s="82"/>
      <c r="M243" s="82"/>
      <c r="N243" s="82"/>
      <c r="O243" s="82"/>
      <c r="P243" s="82"/>
      <c r="Q243" s="82"/>
      <c r="R243" s="82"/>
      <c r="S243" s="82"/>
      <c r="T243" s="82"/>
      <c r="U243" s="82"/>
      <c r="V243" s="83"/>
    </row>
    <row r="244" spans="3:22" s="66" customFormat="1" ht="39" customHeight="1">
      <c r="C244" s="82"/>
      <c r="D244" s="82"/>
      <c r="E244" s="82"/>
      <c r="F244" s="82"/>
      <c r="G244" s="82"/>
      <c r="H244" s="82"/>
      <c r="I244" s="82"/>
      <c r="J244" s="82"/>
      <c r="K244" s="82"/>
      <c r="L244" s="82"/>
      <c r="M244" s="82"/>
      <c r="N244" s="82"/>
      <c r="O244" s="82"/>
      <c r="P244" s="82"/>
      <c r="Q244" s="82"/>
      <c r="R244" s="82"/>
      <c r="S244" s="82"/>
      <c r="T244" s="82"/>
      <c r="U244" s="82"/>
      <c r="V244" s="83"/>
    </row>
    <row r="245" spans="3:22" s="66" customFormat="1" ht="39" customHeight="1">
      <c r="C245" s="82"/>
      <c r="D245" s="82"/>
      <c r="E245" s="82"/>
      <c r="F245" s="82"/>
      <c r="G245" s="82"/>
      <c r="H245" s="82"/>
      <c r="I245" s="82"/>
      <c r="J245" s="82"/>
      <c r="K245" s="82"/>
      <c r="L245" s="82"/>
      <c r="M245" s="82"/>
      <c r="N245" s="82"/>
      <c r="O245" s="82"/>
      <c r="P245" s="82"/>
      <c r="Q245" s="82"/>
      <c r="R245" s="82"/>
      <c r="S245" s="82"/>
      <c r="T245" s="82"/>
      <c r="U245" s="82"/>
      <c r="V245" s="83"/>
    </row>
    <row r="246" spans="3:22" s="66" customFormat="1" ht="39" customHeight="1">
      <c r="C246" s="82"/>
      <c r="D246" s="82"/>
      <c r="E246" s="82"/>
      <c r="F246" s="82"/>
      <c r="G246" s="82"/>
      <c r="H246" s="82"/>
      <c r="I246" s="82"/>
      <c r="J246" s="82"/>
      <c r="K246" s="82"/>
      <c r="L246" s="82"/>
      <c r="M246" s="82"/>
      <c r="N246" s="82"/>
      <c r="O246" s="82"/>
      <c r="P246" s="82"/>
      <c r="Q246" s="82"/>
      <c r="R246" s="82"/>
      <c r="S246" s="82"/>
      <c r="T246" s="82"/>
      <c r="U246" s="82"/>
      <c r="V246" s="83"/>
    </row>
    <row r="247" spans="3:22" s="66" customFormat="1" ht="39" customHeight="1">
      <c r="C247" s="82"/>
      <c r="D247" s="82"/>
      <c r="E247" s="82"/>
      <c r="F247" s="82"/>
      <c r="G247" s="82"/>
      <c r="H247" s="82"/>
      <c r="I247" s="82"/>
      <c r="J247" s="82"/>
      <c r="K247" s="82"/>
      <c r="L247" s="82"/>
      <c r="M247" s="82"/>
      <c r="N247" s="82"/>
      <c r="O247" s="82"/>
      <c r="P247" s="82"/>
      <c r="Q247" s="82"/>
      <c r="R247" s="82"/>
      <c r="S247" s="82"/>
      <c r="T247" s="82"/>
      <c r="U247" s="82"/>
      <c r="V247" s="83"/>
    </row>
    <row r="248" spans="3:22" s="66" customFormat="1" ht="39" customHeight="1">
      <c r="C248" s="82"/>
      <c r="D248" s="82"/>
      <c r="E248" s="82"/>
      <c r="F248" s="82"/>
      <c r="G248" s="82"/>
      <c r="H248" s="82"/>
      <c r="I248" s="82"/>
      <c r="J248" s="82"/>
      <c r="K248" s="82"/>
      <c r="L248" s="82"/>
      <c r="M248" s="82"/>
      <c r="N248" s="82"/>
      <c r="O248" s="82"/>
      <c r="P248" s="82"/>
      <c r="Q248" s="82"/>
      <c r="R248" s="82"/>
      <c r="S248" s="82"/>
      <c r="T248" s="82"/>
      <c r="U248" s="82"/>
      <c r="V248" s="83"/>
    </row>
    <row r="249" spans="3:22" s="66" customFormat="1" ht="39" customHeight="1">
      <c r="C249" s="82"/>
      <c r="D249" s="82"/>
      <c r="E249" s="82"/>
      <c r="F249" s="82"/>
      <c r="G249" s="82"/>
      <c r="H249" s="82"/>
      <c r="I249" s="82"/>
      <c r="J249" s="82"/>
      <c r="K249" s="82"/>
      <c r="L249" s="82"/>
      <c r="M249" s="82"/>
      <c r="N249" s="82"/>
      <c r="O249" s="82"/>
      <c r="P249" s="82"/>
      <c r="Q249" s="82"/>
      <c r="R249" s="82"/>
      <c r="S249" s="82"/>
      <c r="T249" s="82"/>
      <c r="U249" s="82"/>
      <c r="V249" s="83"/>
    </row>
    <row r="250" spans="3:22" s="66" customFormat="1" ht="39" customHeight="1">
      <c r="C250" s="82"/>
      <c r="D250" s="82"/>
      <c r="E250" s="82"/>
      <c r="F250" s="82"/>
      <c r="G250" s="82"/>
      <c r="H250" s="82"/>
      <c r="I250" s="82"/>
      <c r="J250" s="82"/>
      <c r="K250" s="82"/>
      <c r="L250" s="82"/>
      <c r="M250" s="82"/>
      <c r="N250" s="82"/>
      <c r="O250" s="82"/>
      <c r="P250" s="82"/>
      <c r="Q250" s="82"/>
      <c r="R250" s="82"/>
      <c r="S250" s="82"/>
      <c r="T250" s="82"/>
      <c r="U250" s="82"/>
      <c r="V250" s="83"/>
    </row>
    <row r="251" spans="3:22" s="66" customFormat="1" ht="39" customHeight="1">
      <c r="C251" s="82"/>
      <c r="D251" s="82"/>
      <c r="E251" s="82"/>
      <c r="F251" s="82"/>
      <c r="G251" s="82"/>
      <c r="H251" s="82"/>
      <c r="I251" s="82"/>
      <c r="J251" s="82"/>
      <c r="K251" s="82"/>
      <c r="L251" s="82"/>
      <c r="M251" s="82"/>
      <c r="N251" s="82"/>
      <c r="O251" s="82"/>
      <c r="P251" s="82"/>
      <c r="Q251" s="82"/>
      <c r="R251" s="82"/>
      <c r="S251" s="82"/>
      <c r="T251" s="82"/>
      <c r="U251" s="82"/>
      <c r="V251" s="83"/>
    </row>
    <row r="252" spans="3:22" s="66" customFormat="1" ht="39" customHeight="1">
      <c r="C252" s="82"/>
      <c r="D252" s="82"/>
      <c r="E252" s="82"/>
      <c r="F252" s="82"/>
      <c r="G252" s="82"/>
      <c r="H252" s="82"/>
      <c r="I252" s="82"/>
      <c r="J252" s="82"/>
      <c r="K252" s="82"/>
      <c r="L252" s="82"/>
      <c r="M252" s="82"/>
      <c r="N252" s="82"/>
      <c r="O252" s="82"/>
      <c r="P252" s="82"/>
      <c r="Q252" s="82"/>
      <c r="R252" s="82"/>
      <c r="S252" s="82"/>
      <c r="T252" s="82"/>
      <c r="U252" s="82"/>
      <c r="V252" s="83"/>
    </row>
    <row r="253" spans="3:22" s="66" customFormat="1" ht="39" customHeight="1">
      <c r="C253" s="82"/>
      <c r="D253" s="82"/>
      <c r="E253" s="82"/>
      <c r="F253" s="82"/>
      <c r="G253" s="82"/>
      <c r="H253" s="82"/>
      <c r="I253" s="82"/>
      <c r="J253" s="82"/>
      <c r="K253" s="82"/>
      <c r="L253" s="82"/>
      <c r="M253" s="82"/>
      <c r="N253" s="82"/>
      <c r="O253" s="82"/>
      <c r="P253" s="82"/>
      <c r="Q253" s="82"/>
      <c r="R253" s="82"/>
      <c r="S253" s="82"/>
      <c r="T253" s="82"/>
      <c r="U253" s="82"/>
      <c r="V253" s="83"/>
    </row>
    <row r="254" spans="3:22" s="66" customFormat="1" ht="39" customHeight="1">
      <c r="C254" s="82"/>
      <c r="D254" s="82"/>
      <c r="E254" s="82"/>
      <c r="F254" s="82"/>
      <c r="G254" s="82"/>
      <c r="H254" s="82"/>
      <c r="I254" s="82"/>
      <c r="J254" s="82"/>
      <c r="K254" s="82"/>
      <c r="L254" s="82"/>
      <c r="M254" s="82"/>
      <c r="N254" s="82"/>
      <c r="O254" s="82"/>
      <c r="P254" s="82"/>
      <c r="Q254" s="82"/>
      <c r="R254" s="82"/>
      <c r="S254" s="82"/>
      <c r="T254" s="82"/>
      <c r="U254" s="82"/>
      <c r="V254" s="83"/>
    </row>
    <row r="255" spans="3:22" s="66" customFormat="1" ht="39" customHeight="1">
      <c r="C255" s="82"/>
      <c r="D255" s="82"/>
      <c r="E255" s="82"/>
      <c r="F255" s="82"/>
      <c r="G255" s="82"/>
      <c r="H255" s="82"/>
      <c r="I255" s="82"/>
      <c r="J255" s="82"/>
      <c r="K255" s="82"/>
      <c r="L255" s="82"/>
      <c r="M255" s="82"/>
      <c r="N255" s="82"/>
      <c r="O255" s="82"/>
      <c r="P255" s="82"/>
      <c r="Q255" s="82"/>
      <c r="R255" s="82"/>
      <c r="S255" s="82"/>
      <c r="T255" s="82"/>
      <c r="U255" s="82"/>
      <c r="V255" s="83"/>
    </row>
    <row r="256" spans="3:22" s="66" customFormat="1" ht="39" customHeight="1">
      <c r="C256" s="82"/>
      <c r="D256" s="82"/>
      <c r="E256" s="82"/>
      <c r="F256" s="82"/>
      <c r="G256" s="82"/>
      <c r="H256" s="82"/>
      <c r="I256" s="82"/>
      <c r="J256" s="82"/>
      <c r="K256" s="82"/>
      <c r="L256" s="82"/>
      <c r="M256" s="82"/>
      <c r="N256" s="82"/>
      <c r="O256" s="82"/>
      <c r="P256" s="82"/>
      <c r="Q256" s="82"/>
      <c r="R256" s="82"/>
      <c r="S256" s="82"/>
      <c r="T256" s="82"/>
      <c r="U256" s="82"/>
      <c r="V256" s="83"/>
    </row>
    <row r="257" spans="3:22" s="66" customFormat="1" ht="39" customHeight="1">
      <c r="C257" s="82"/>
      <c r="D257" s="82"/>
      <c r="E257" s="82"/>
      <c r="F257" s="82"/>
      <c r="G257" s="82"/>
      <c r="H257" s="82"/>
      <c r="I257" s="82"/>
      <c r="J257" s="82"/>
      <c r="K257" s="82"/>
      <c r="L257" s="82"/>
      <c r="M257" s="82"/>
      <c r="N257" s="82"/>
      <c r="O257" s="82"/>
      <c r="P257" s="82"/>
      <c r="Q257" s="82"/>
      <c r="R257" s="82"/>
      <c r="S257" s="82"/>
      <c r="T257" s="82"/>
      <c r="U257" s="82"/>
      <c r="V257" s="83"/>
    </row>
    <row r="258" spans="3:22" s="66" customFormat="1" ht="39" customHeight="1">
      <c r="C258" s="82"/>
      <c r="D258" s="82"/>
      <c r="E258" s="82"/>
      <c r="F258" s="82"/>
      <c r="G258" s="82"/>
      <c r="H258" s="82"/>
      <c r="I258" s="82"/>
      <c r="J258" s="82"/>
      <c r="K258" s="82"/>
      <c r="L258" s="82"/>
      <c r="M258" s="82"/>
      <c r="N258" s="82"/>
      <c r="O258" s="82"/>
      <c r="P258" s="82"/>
      <c r="Q258" s="82"/>
      <c r="R258" s="82"/>
      <c r="S258" s="82"/>
      <c r="T258" s="82"/>
      <c r="U258" s="82"/>
      <c r="V258" s="83"/>
    </row>
    <row r="259" spans="3:22" s="66" customFormat="1" ht="39" customHeight="1">
      <c r="C259" s="82"/>
      <c r="D259" s="82"/>
      <c r="E259" s="82"/>
      <c r="F259" s="82"/>
      <c r="G259" s="82"/>
      <c r="H259" s="82"/>
      <c r="I259" s="82"/>
      <c r="J259" s="82"/>
      <c r="K259" s="82"/>
      <c r="L259" s="82"/>
      <c r="M259" s="82"/>
      <c r="N259" s="82"/>
      <c r="O259" s="82"/>
      <c r="P259" s="82"/>
      <c r="Q259" s="82"/>
      <c r="R259" s="82"/>
      <c r="S259" s="82"/>
      <c r="T259" s="82"/>
      <c r="U259" s="82"/>
      <c r="V259" s="83"/>
    </row>
    <row r="260" spans="3:22" s="66" customFormat="1" ht="39" customHeight="1">
      <c r="C260" s="82"/>
      <c r="D260" s="82"/>
      <c r="E260" s="82"/>
      <c r="F260" s="82"/>
      <c r="G260" s="82"/>
      <c r="H260" s="82"/>
      <c r="I260" s="82"/>
      <c r="J260" s="82"/>
      <c r="K260" s="82"/>
      <c r="L260" s="82"/>
      <c r="M260" s="82"/>
      <c r="N260" s="82"/>
      <c r="O260" s="82"/>
      <c r="P260" s="82"/>
      <c r="Q260" s="82"/>
      <c r="R260" s="82"/>
      <c r="S260" s="82"/>
      <c r="T260" s="82"/>
      <c r="U260" s="82"/>
      <c r="V260" s="83"/>
    </row>
    <row r="261" spans="3:22" s="66" customFormat="1" ht="39" customHeight="1">
      <c r="C261" s="82"/>
      <c r="D261" s="82"/>
      <c r="E261" s="82"/>
      <c r="F261" s="82"/>
      <c r="G261" s="82"/>
      <c r="H261" s="82"/>
      <c r="I261" s="82"/>
      <c r="J261" s="82"/>
      <c r="K261" s="82"/>
      <c r="L261" s="82"/>
      <c r="M261" s="82"/>
      <c r="N261" s="82"/>
      <c r="O261" s="82"/>
      <c r="P261" s="82"/>
      <c r="Q261" s="82"/>
      <c r="R261" s="82"/>
      <c r="S261" s="82"/>
      <c r="T261" s="82"/>
      <c r="U261" s="82"/>
      <c r="V261" s="83"/>
    </row>
    <row r="262" spans="3:22" s="66" customFormat="1" ht="39" customHeight="1">
      <c r="C262" s="82"/>
      <c r="D262" s="82"/>
      <c r="E262" s="82"/>
      <c r="F262" s="82"/>
      <c r="G262" s="82"/>
      <c r="H262" s="82"/>
      <c r="I262" s="82"/>
      <c r="J262" s="82"/>
      <c r="K262" s="82"/>
      <c r="L262" s="82"/>
      <c r="M262" s="82"/>
      <c r="N262" s="82"/>
      <c r="O262" s="82"/>
      <c r="P262" s="82"/>
      <c r="Q262" s="82"/>
      <c r="R262" s="82"/>
      <c r="S262" s="82"/>
      <c r="T262" s="82"/>
      <c r="U262" s="82"/>
      <c r="V262" s="83"/>
    </row>
    <row r="263" spans="3:22" s="66" customFormat="1" ht="39" customHeight="1">
      <c r="C263" s="82"/>
      <c r="D263" s="82"/>
      <c r="E263" s="82"/>
      <c r="F263" s="82"/>
      <c r="G263" s="82"/>
      <c r="H263" s="82"/>
      <c r="I263" s="82"/>
      <c r="J263" s="82"/>
      <c r="K263" s="82"/>
      <c r="L263" s="82"/>
      <c r="M263" s="82"/>
      <c r="N263" s="82"/>
      <c r="O263" s="82"/>
      <c r="P263" s="82"/>
      <c r="Q263" s="82"/>
      <c r="R263" s="82"/>
      <c r="S263" s="82"/>
      <c r="T263" s="82"/>
      <c r="U263" s="82"/>
      <c r="V263" s="83"/>
    </row>
    <row r="264" spans="3:22" s="66" customFormat="1" ht="39" customHeight="1">
      <c r="C264" s="82"/>
      <c r="D264" s="82"/>
      <c r="E264" s="82"/>
      <c r="F264" s="82"/>
      <c r="G264" s="82"/>
      <c r="H264" s="82"/>
      <c r="I264" s="82"/>
      <c r="J264" s="82"/>
      <c r="K264" s="82"/>
      <c r="L264" s="82"/>
      <c r="M264" s="82"/>
      <c r="N264" s="82"/>
      <c r="O264" s="82"/>
      <c r="P264" s="82"/>
      <c r="Q264" s="82"/>
      <c r="R264" s="82"/>
      <c r="S264" s="82"/>
      <c r="T264" s="82"/>
      <c r="U264" s="82"/>
      <c r="V264" s="83"/>
    </row>
    <row r="265" spans="3:22" s="66" customFormat="1" ht="39" customHeight="1">
      <c r="C265" s="82"/>
      <c r="D265" s="82"/>
      <c r="E265" s="82"/>
      <c r="F265" s="82"/>
      <c r="G265" s="82"/>
      <c r="H265" s="82"/>
      <c r="I265" s="82"/>
      <c r="J265" s="82"/>
      <c r="K265" s="82"/>
      <c r="L265" s="82"/>
      <c r="M265" s="82"/>
      <c r="N265" s="82"/>
      <c r="O265" s="82"/>
      <c r="P265" s="82"/>
      <c r="Q265" s="82"/>
      <c r="R265" s="82"/>
      <c r="S265" s="82"/>
      <c r="T265" s="82"/>
      <c r="U265" s="82"/>
      <c r="V265" s="83"/>
    </row>
    <row r="266" spans="3:22" s="66" customFormat="1" ht="39" customHeight="1">
      <c r="C266" s="82"/>
      <c r="D266" s="82"/>
      <c r="E266" s="82"/>
      <c r="F266" s="82"/>
      <c r="G266" s="82"/>
      <c r="H266" s="82"/>
      <c r="I266" s="82"/>
      <c r="J266" s="82"/>
      <c r="K266" s="82"/>
      <c r="L266" s="82"/>
      <c r="M266" s="82"/>
      <c r="N266" s="82"/>
      <c r="O266" s="82"/>
      <c r="P266" s="82"/>
      <c r="Q266" s="82"/>
      <c r="R266" s="82"/>
      <c r="S266" s="82"/>
      <c r="T266" s="82"/>
      <c r="U266" s="82"/>
      <c r="V266" s="83"/>
    </row>
    <row r="267" spans="3:22" s="66" customFormat="1" ht="39" customHeight="1">
      <c r="C267" s="82"/>
      <c r="D267" s="82"/>
      <c r="E267" s="82"/>
      <c r="F267" s="82"/>
      <c r="G267" s="82"/>
      <c r="H267" s="82"/>
      <c r="I267" s="82"/>
      <c r="J267" s="82"/>
      <c r="K267" s="82"/>
      <c r="L267" s="82"/>
      <c r="M267" s="82"/>
      <c r="N267" s="82"/>
      <c r="O267" s="82"/>
      <c r="P267" s="82"/>
      <c r="Q267" s="82"/>
      <c r="R267" s="82"/>
      <c r="S267" s="82"/>
      <c r="T267" s="82"/>
      <c r="U267" s="82"/>
      <c r="V267" s="83"/>
    </row>
    <row r="268" spans="3:22" s="66" customFormat="1" ht="39" customHeight="1">
      <c r="C268" s="82"/>
      <c r="D268" s="82"/>
      <c r="E268" s="82"/>
      <c r="F268" s="82"/>
      <c r="G268" s="82"/>
      <c r="H268" s="82"/>
      <c r="I268" s="82"/>
      <c r="J268" s="82"/>
      <c r="K268" s="82"/>
      <c r="L268" s="82"/>
      <c r="M268" s="82"/>
      <c r="N268" s="82"/>
      <c r="O268" s="82"/>
      <c r="P268" s="82"/>
      <c r="Q268" s="82"/>
      <c r="R268" s="82"/>
      <c r="S268" s="82"/>
      <c r="T268" s="82"/>
      <c r="U268" s="82"/>
      <c r="V268" s="83"/>
    </row>
    <row r="269" spans="3:22" s="66" customFormat="1" ht="39" customHeight="1">
      <c r="C269" s="82"/>
      <c r="D269" s="82"/>
      <c r="E269" s="82"/>
      <c r="F269" s="82"/>
      <c r="G269" s="82"/>
      <c r="H269" s="82"/>
      <c r="I269" s="82"/>
      <c r="J269" s="82"/>
      <c r="K269" s="82"/>
      <c r="L269" s="82"/>
      <c r="M269" s="82"/>
      <c r="N269" s="82"/>
      <c r="O269" s="82"/>
      <c r="P269" s="82"/>
      <c r="Q269" s="82"/>
      <c r="R269" s="82"/>
      <c r="S269" s="82"/>
      <c r="T269" s="82"/>
      <c r="U269" s="82"/>
      <c r="V269" s="83"/>
    </row>
    <row r="270" spans="3:22" s="66" customFormat="1" ht="39" customHeight="1">
      <c r="C270" s="82"/>
      <c r="D270" s="82"/>
      <c r="E270" s="82"/>
      <c r="F270" s="82"/>
      <c r="G270" s="82"/>
      <c r="H270" s="82"/>
      <c r="I270" s="82"/>
      <c r="J270" s="82"/>
      <c r="K270" s="82"/>
      <c r="L270" s="82"/>
      <c r="M270" s="82"/>
      <c r="N270" s="82"/>
      <c r="O270" s="82"/>
      <c r="P270" s="82"/>
      <c r="Q270" s="82"/>
      <c r="R270" s="82"/>
      <c r="S270" s="82"/>
      <c r="T270" s="82"/>
      <c r="U270" s="82"/>
      <c r="V270" s="83"/>
    </row>
    <row r="271" spans="3:22" s="66" customFormat="1" ht="39" customHeight="1">
      <c r="C271" s="82"/>
      <c r="D271" s="82"/>
      <c r="E271" s="82"/>
      <c r="F271" s="82"/>
      <c r="G271" s="82"/>
      <c r="H271" s="82"/>
      <c r="I271" s="82"/>
      <c r="J271" s="82"/>
      <c r="K271" s="82"/>
      <c r="L271" s="82"/>
      <c r="M271" s="82"/>
      <c r="N271" s="82"/>
      <c r="O271" s="82"/>
      <c r="P271" s="82"/>
      <c r="Q271" s="82"/>
      <c r="R271" s="82"/>
      <c r="S271" s="82"/>
      <c r="T271" s="82"/>
      <c r="U271" s="82"/>
      <c r="V271" s="83"/>
    </row>
    <row r="272" spans="3:22" s="66" customFormat="1" ht="39" customHeight="1">
      <c r="C272" s="82"/>
      <c r="D272" s="82"/>
      <c r="E272" s="82"/>
      <c r="F272" s="82"/>
      <c r="G272" s="82"/>
      <c r="H272" s="82"/>
      <c r="I272" s="82"/>
      <c r="J272" s="82"/>
      <c r="K272" s="82"/>
      <c r="L272" s="82"/>
      <c r="M272" s="82"/>
      <c r="N272" s="82"/>
      <c r="O272" s="82"/>
      <c r="P272" s="82"/>
      <c r="Q272" s="82"/>
      <c r="R272" s="82"/>
      <c r="S272" s="82"/>
      <c r="T272" s="82"/>
      <c r="U272" s="82"/>
      <c r="V272" s="83"/>
    </row>
    <row r="273" spans="3:22" s="66" customFormat="1" ht="39" customHeight="1">
      <c r="C273" s="82"/>
      <c r="D273" s="82"/>
      <c r="E273" s="82"/>
      <c r="F273" s="82"/>
      <c r="G273" s="82"/>
      <c r="H273" s="82"/>
      <c r="I273" s="82"/>
      <c r="J273" s="82"/>
      <c r="K273" s="82"/>
      <c r="L273" s="82"/>
      <c r="M273" s="82"/>
      <c r="N273" s="82"/>
      <c r="O273" s="82"/>
      <c r="P273" s="82"/>
      <c r="Q273" s="82"/>
      <c r="R273" s="82"/>
      <c r="S273" s="82"/>
      <c r="T273" s="82"/>
      <c r="U273" s="82"/>
      <c r="V273" s="83"/>
    </row>
    <row r="274" spans="3:22" s="66" customFormat="1" ht="39" customHeight="1">
      <c r="C274" s="82"/>
      <c r="D274" s="82"/>
      <c r="E274" s="82"/>
      <c r="F274" s="82"/>
      <c r="G274" s="82"/>
      <c r="H274" s="82"/>
      <c r="I274" s="82"/>
      <c r="J274" s="82"/>
      <c r="K274" s="82"/>
      <c r="L274" s="82"/>
      <c r="M274" s="82"/>
      <c r="N274" s="82"/>
      <c r="O274" s="82"/>
      <c r="P274" s="82"/>
      <c r="Q274" s="82"/>
      <c r="R274" s="82"/>
      <c r="S274" s="82"/>
      <c r="T274" s="82"/>
      <c r="U274" s="82"/>
      <c r="V274" s="83"/>
    </row>
    <row r="275" spans="3:22" s="66" customFormat="1" ht="39" customHeight="1">
      <c r="C275" s="82"/>
      <c r="D275" s="82"/>
      <c r="E275" s="82"/>
      <c r="F275" s="82"/>
      <c r="G275" s="82"/>
      <c r="H275" s="82"/>
      <c r="I275" s="82"/>
      <c r="J275" s="82"/>
      <c r="K275" s="82"/>
      <c r="L275" s="82"/>
      <c r="M275" s="82"/>
      <c r="N275" s="82"/>
      <c r="O275" s="82"/>
      <c r="P275" s="82"/>
      <c r="Q275" s="82"/>
      <c r="R275" s="82"/>
      <c r="S275" s="82"/>
      <c r="T275" s="82"/>
      <c r="U275" s="82"/>
      <c r="V275" s="83"/>
    </row>
    <row r="276" spans="3:22" s="66" customFormat="1" ht="39" customHeight="1">
      <c r="C276" s="82"/>
      <c r="D276" s="82"/>
      <c r="E276" s="82"/>
      <c r="F276" s="82"/>
      <c r="G276" s="82"/>
      <c r="H276" s="82"/>
      <c r="I276" s="82"/>
      <c r="J276" s="82"/>
      <c r="K276" s="82"/>
      <c r="L276" s="82"/>
      <c r="M276" s="82"/>
      <c r="N276" s="82"/>
      <c r="O276" s="82"/>
      <c r="P276" s="82"/>
      <c r="Q276" s="82"/>
      <c r="R276" s="82"/>
      <c r="S276" s="82"/>
      <c r="T276" s="82"/>
      <c r="U276" s="82"/>
      <c r="V276" s="83"/>
    </row>
    <row r="277" spans="3:22" s="66" customFormat="1" ht="39" customHeight="1">
      <c r="C277" s="82"/>
      <c r="D277" s="82"/>
      <c r="E277" s="82"/>
      <c r="F277" s="82"/>
      <c r="G277" s="82"/>
      <c r="H277" s="82"/>
      <c r="I277" s="82"/>
      <c r="J277" s="82"/>
      <c r="K277" s="82"/>
      <c r="L277" s="82"/>
      <c r="M277" s="82"/>
      <c r="N277" s="82"/>
      <c r="O277" s="82"/>
      <c r="P277" s="82"/>
      <c r="Q277" s="82"/>
      <c r="R277" s="82"/>
      <c r="S277" s="82"/>
      <c r="T277" s="82"/>
      <c r="U277" s="82"/>
      <c r="V277" s="83"/>
    </row>
    <row r="278" spans="3:22" s="66" customFormat="1" ht="39" customHeight="1">
      <c r="C278" s="82"/>
      <c r="D278" s="82"/>
      <c r="E278" s="82"/>
      <c r="F278" s="82"/>
      <c r="G278" s="82"/>
      <c r="H278" s="82"/>
      <c r="I278" s="82"/>
      <c r="J278" s="82"/>
      <c r="K278" s="82"/>
      <c r="L278" s="82"/>
      <c r="M278" s="82"/>
      <c r="N278" s="82"/>
      <c r="O278" s="82"/>
      <c r="P278" s="82"/>
      <c r="Q278" s="82"/>
      <c r="R278" s="82"/>
      <c r="S278" s="82"/>
      <c r="T278" s="82"/>
      <c r="U278" s="82"/>
      <c r="V278" s="83"/>
    </row>
    <row r="279" spans="3:22" s="66" customFormat="1" ht="39" customHeight="1">
      <c r="C279" s="82"/>
      <c r="D279" s="82"/>
      <c r="E279" s="82"/>
      <c r="F279" s="82"/>
      <c r="G279" s="82"/>
      <c r="H279" s="82"/>
      <c r="I279" s="82"/>
      <c r="J279" s="82"/>
      <c r="K279" s="82"/>
      <c r="L279" s="82"/>
      <c r="M279" s="82"/>
      <c r="N279" s="82"/>
      <c r="O279" s="82"/>
      <c r="P279" s="82"/>
      <c r="Q279" s="82"/>
      <c r="R279" s="82"/>
      <c r="S279" s="82"/>
      <c r="T279" s="82"/>
      <c r="U279" s="82"/>
      <c r="V279" s="83"/>
    </row>
    <row r="280" spans="3:22" s="66" customFormat="1" ht="39" customHeight="1">
      <c r="C280" s="82"/>
      <c r="D280" s="82"/>
      <c r="E280" s="82"/>
      <c r="F280" s="82"/>
      <c r="G280" s="82"/>
      <c r="H280" s="82"/>
      <c r="I280" s="82"/>
      <c r="J280" s="82"/>
      <c r="K280" s="82"/>
      <c r="L280" s="82"/>
      <c r="M280" s="82"/>
      <c r="N280" s="82"/>
      <c r="O280" s="82"/>
      <c r="P280" s="82"/>
      <c r="Q280" s="82"/>
      <c r="R280" s="82"/>
      <c r="S280" s="82"/>
      <c r="T280" s="82"/>
      <c r="U280" s="82"/>
      <c r="V280" s="83"/>
    </row>
    <row r="281" spans="3:22" s="66" customFormat="1" ht="39" customHeight="1">
      <c r="C281" s="82"/>
      <c r="D281" s="82"/>
      <c r="E281" s="82"/>
      <c r="F281" s="82"/>
      <c r="G281" s="82"/>
      <c r="H281" s="82"/>
      <c r="I281" s="82"/>
      <c r="J281" s="82"/>
      <c r="K281" s="82"/>
      <c r="L281" s="82"/>
      <c r="M281" s="82"/>
      <c r="N281" s="82"/>
      <c r="O281" s="82"/>
      <c r="P281" s="82"/>
      <c r="Q281" s="82"/>
      <c r="R281" s="82"/>
      <c r="S281" s="82"/>
      <c r="T281" s="82"/>
      <c r="U281" s="82"/>
      <c r="V281" s="83"/>
    </row>
    <row r="282" spans="3:22" s="66" customFormat="1" ht="39" customHeight="1">
      <c r="C282" s="82"/>
      <c r="D282" s="82"/>
      <c r="E282" s="82"/>
      <c r="F282" s="82"/>
      <c r="G282" s="82"/>
      <c r="H282" s="82"/>
      <c r="I282" s="82"/>
      <c r="J282" s="82"/>
      <c r="K282" s="82"/>
      <c r="L282" s="82"/>
      <c r="M282" s="82"/>
      <c r="N282" s="82"/>
      <c r="O282" s="82"/>
      <c r="P282" s="82"/>
      <c r="Q282" s="82"/>
      <c r="R282" s="82"/>
      <c r="S282" s="82"/>
      <c r="T282" s="82"/>
      <c r="U282" s="82"/>
      <c r="V282" s="83"/>
    </row>
    <row r="283" spans="3:22" s="66" customFormat="1" ht="39" customHeight="1">
      <c r="C283" s="82"/>
      <c r="D283" s="82"/>
      <c r="E283" s="82"/>
      <c r="F283" s="82"/>
      <c r="G283" s="82"/>
      <c r="H283" s="82"/>
      <c r="I283" s="82"/>
      <c r="J283" s="82"/>
      <c r="K283" s="82"/>
      <c r="L283" s="82"/>
      <c r="M283" s="82"/>
      <c r="N283" s="82"/>
      <c r="O283" s="82"/>
      <c r="P283" s="82"/>
      <c r="Q283" s="82"/>
      <c r="R283" s="82"/>
      <c r="S283" s="82"/>
      <c r="T283" s="82"/>
      <c r="U283" s="82"/>
      <c r="V283" s="83"/>
    </row>
    <row r="284" spans="3:22" s="66" customFormat="1" ht="39" customHeight="1">
      <c r="C284" s="82"/>
      <c r="D284" s="82"/>
      <c r="E284" s="82"/>
      <c r="F284" s="82"/>
      <c r="G284" s="82"/>
      <c r="H284" s="82"/>
      <c r="I284" s="82"/>
      <c r="J284" s="82"/>
      <c r="K284" s="82"/>
      <c r="L284" s="82"/>
      <c r="M284" s="82"/>
      <c r="N284" s="82"/>
      <c r="O284" s="82"/>
      <c r="P284" s="82"/>
      <c r="Q284" s="82"/>
      <c r="R284" s="82"/>
      <c r="S284" s="82"/>
      <c r="T284" s="82"/>
      <c r="U284" s="82"/>
      <c r="V284" s="83"/>
    </row>
    <row r="285" spans="3:22" s="66" customFormat="1" ht="39" customHeight="1">
      <c r="C285" s="82"/>
      <c r="D285" s="82"/>
      <c r="E285" s="82"/>
      <c r="F285" s="82"/>
      <c r="G285" s="82"/>
      <c r="H285" s="82"/>
      <c r="I285" s="82"/>
      <c r="J285" s="82"/>
      <c r="K285" s="82"/>
      <c r="L285" s="82"/>
      <c r="M285" s="82"/>
      <c r="N285" s="82"/>
      <c r="O285" s="82"/>
      <c r="P285" s="82"/>
      <c r="Q285" s="82"/>
      <c r="R285" s="82"/>
      <c r="S285" s="82"/>
      <c r="T285" s="82"/>
      <c r="U285" s="82"/>
      <c r="V285" s="83"/>
    </row>
    <row r="286" spans="3:22" s="66" customFormat="1" ht="39" customHeight="1">
      <c r="C286" s="82"/>
      <c r="D286" s="82"/>
      <c r="E286" s="82"/>
      <c r="F286" s="82"/>
      <c r="G286" s="82"/>
      <c r="H286" s="82"/>
      <c r="I286" s="82"/>
      <c r="J286" s="82"/>
      <c r="K286" s="82"/>
      <c r="L286" s="82"/>
      <c r="M286" s="82"/>
      <c r="N286" s="82"/>
      <c r="O286" s="82"/>
      <c r="P286" s="82"/>
      <c r="Q286" s="82"/>
      <c r="R286" s="82"/>
      <c r="S286" s="82"/>
      <c r="T286" s="82"/>
      <c r="U286" s="82"/>
      <c r="V286" s="83"/>
    </row>
    <row r="287" spans="3:22" s="66" customFormat="1" ht="39" customHeight="1">
      <c r="C287" s="82"/>
      <c r="D287" s="82"/>
      <c r="E287" s="82"/>
      <c r="F287" s="82"/>
      <c r="G287" s="82"/>
      <c r="H287" s="82"/>
      <c r="I287" s="82"/>
      <c r="J287" s="82"/>
      <c r="K287" s="82"/>
      <c r="L287" s="82"/>
      <c r="M287" s="82"/>
      <c r="N287" s="82"/>
      <c r="O287" s="82"/>
      <c r="P287" s="82"/>
      <c r="Q287" s="82"/>
      <c r="R287" s="82"/>
      <c r="S287" s="82"/>
      <c r="T287" s="82"/>
      <c r="U287" s="82"/>
      <c r="V287" s="83"/>
    </row>
    <row r="288" spans="3:22" s="66" customFormat="1" ht="39" customHeight="1">
      <c r="C288" s="82"/>
      <c r="D288" s="82"/>
      <c r="E288" s="82"/>
      <c r="F288" s="82"/>
      <c r="G288" s="82"/>
      <c r="H288" s="82"/>
      <c r="I288" s="82"/>
      <c r="J288" s="82"/>
      <c r="K288" s="82"/>
      <c r="L288" s="82"/>
      <c r="M288" s="82"/>
      <c r="N288" s="82"/>
      <c r="O288" s="82"/>
      <c r="P288" s="82"/>
      <c r="Q288" s="82"/>
      <c r="R288" s="82"/>
      <c r="S288" s="82"/>
      <c r="T288" s="82"/>
      <c r="U288" s="82"/>
      <c r="V288" s="83"/>
    </row>
    <row r="289" spans="3:22" s="66" customFormat="1" ht="39" customHeight="1">
      <c r="C289" s="82"/>
      <c r="D289" s="82"/>
      <c r="E289" s="82"/>
      <c r="F289" s="82"/>
      <c r="G289" s="82"/>
      <c r="H289" s="82"/>
      <c r="I289" s="82"/>
      <c r="J289" s="82"/>
      <c r="K289" s="82"/>
      <c r="L289" s="82"/>
      <c r="M289" s="82"/>
      <c r="N289" s="82"/>
      <c r="O289" s="82"/>
      <c r="P289" s="82"/>
      <c r="Q289" s="82"/>
      <c r="R289" s="82"/>
      <c r="S289" s="82"/>
      <c r="T289" s="82"/>
      <c r="U289" s="82"/>
      <c r="V289" s="83"/>
    </row>
    <row r="290" spans="3:22" s="66" customFormat="1" ht="39" customHeight="1">
      <c r="C290" s="82"/>
      <c r="D290" s="82"/>
      <c r="E290" s="82"/>
      <c r="F290" s="82"/>
      <c r="G290" s="82"/>
      <c r="H290" s="82"/>
      <c r="I290" s="82"/>
      <c r="J290" s="82"/>
      <c r="K290" s="82"/>
      <c r="L290" s="82"/>
      <c r="M290" s="82"/>
      <c r="N290" s="82"/>
      <c r="O290" s="82"/>
      <c r="P290" s="82"/>
      <c r="Q290" s="82"/>
      <c r="R290" s="82"/>
      <c r="S290" s="82"/>
      <c r="T290" s="82"/>
      <c r="U290" s="82"/>
      <c r="V290" s="83"/>
    </row>
    <row r="291" spans="3:22" s="66" customFormat="1" ht="39" customHeight="1">
      <c r="C291" s="82"/>
      <c r="D291" s="82"/>
      <c r="E291" s="82"/>
      <c r="F291" s="82"/>
      <c r="G291" s="82"/>
      <c r="H291" s="82"/>
      <c r="I291" s="82"/>
      <c r="J291" s="82"/>
      <c r="K291" s="82"/>
      <c r="L291" s="82"/>
      <c r="M291" s="82"/>
      <c r="N291" s="82"/>
      <c r="O291" s="82"/>
      <c r="P291" s="82"/>
      <c r="Q291" s="82"/>
      <c r="R291" s="82"/>
      <c r="S291" s="82"/>
      <c r="T291" s="82"/>
      <c r="U291" s="82"/>
      <c r="V291" s="83"/>
    </row>
    <row r="292" spans="3:22" s="66" customFormat="1" ht="39" customHeight="1">
      <c r="C292" s="82"/>
      <c r="D292" s="82"/>
      <c r="E292" s="82"/>
      <c r="F292" s="82"/>
      <c r="G292" s="82"/>
      <c r="H292" s="82"/>
      <c r="I292" s="82"/>
      <c r="J292" s="82"/>
      <c r="K292" s="82"/>
      <c r="L292" s="82"/>
      <c r="M292" s="82"/>
      <c r="N292" s="82"/>
      <c r="O292" s="82"/>
      <c r="P292" s="82"/>
      <c r="Q292" s="82"/>
      <c r="R292" s="82"/>
      <c r="S292" s="82"/>
      <c r="T292" s="82"/>
      <c r="U292" s="82"/>
      <c r="V292" s="83"/>
    </row>
    <row r="293" spans="3:22" s="66" customFormat="1" ht="39" customHeight="1">
      <c r="C293" s="82"/>
      <c r="D293" s="82"/>
      <c r="E293" s="82"/>
      <c r="F293" s="82"/>
      <c r="G293" s="82"/>
      <c r="H293" s="82"/>
      <c r="I293" s="82"/>
      <c r="J293" s="82"/>
      <c r="K293" s="82"/>
      <c r="L293" s="82"/>
      <c r="M293" s="82"/>
      <c r="N293" s="82"/>
      <c r="O293" s="82"/>
      <c r="P293" s="82"/>
      <c r="Q293" s="82"/>
      <c r="R293" s="82"/>
      <c r="S293" s="82"/>
      <c r="T293" s="82"/>
      <c r="U293" s="82"/>
      <c r="V293" s="83"/>
    </row>
    <row r="294" spans="3:22" s="66" customFormat="1" ht="39" customHeight="1">
      <c r="C294" s="82"/>
      <c r="D294" s="82"/>
      <c r="E294" s="82"/>
      <c r="F294" s="82"/>
      <c r="G294" s="82"/>
      <c r="H294" s="82"/>
      <c r="I294" s="82"/>
      <c r="J294" s="82"/>
      <c r="K294" s="82"/>
      <c r="L294" s="82"/>
      <c r="M294" s="82"/>
      <c r="N294" s="82"/>
      <c r="O294" s="82"/>
      <c r="P294" s="82"/>
      <c r="Q294" s="82"/>
      <c r="R294" s="82"/>
      <c r="S294" s="82"/>
      <c r="T294" s="82"/>
      <c r="U294" s="82"/>
      <c r="V294" s="83"/>
    </row>
    <row r="295" spans="3:22" s="66" customFormat="1" ht="39" customHeight="1">
      <c r="C295" s="82"/>
      <c r="D295" s="82"/>
      <c r="E295" s="82"/>
      <c r="F295" s="82"/>
      <c r="G295" s="82"/>
      <c r="H295" s="82"/>
      <c r="I295" s="82"/>
      <c r="J295" s="82"/>
      <c r="K295" s="82"/>
      <c r="L295" s="82"/>
      <c r="M295" s="82"/>
      <c r="N295" s="82"/>
      <c r="O295" s="82"/>
      <c r="P295" s="82"/>
      <c r="Q295" s="82"/>
      <c r="R295" s="82"/>
      <c r="S295" s="82"/>
      <c r="T295" s="82"/>
      <c r="U295" s="82"/>
      <c r="V295" s="83"/>
    </row>
    <row r="296" spans="3:22" s="66" customFormat="1" ht="39" customHeight="1">
      <c r="C296" s="82"/>
      <c r="D296" s="82"/>
      <c r="E296" s="82"/>
      <c r="F296" s="82"/>
      <c r="G296" s="82"/>
      <c r="H296" s="82"/>
      <c r="I296" s="82"/>
      <c r="J296" s="82"/>
      <c r="K296" s="82"/>
      <c r="L296" s="82"/>
      <c r="M296" s="82"/>
      <c r="N296" s="82"/>
      <c r="O296" s="82"/>
      <c r="P296" s="82"/>
      <c r="Q296" s="82"/>
      <c r="R296" s="82"/>
      <c r="S296" s="82"/>
      <c r="T296" s="82"/>
      <c r="U296" s="82"/>
      <c r="V296" s="83"/>
    </row>
    <row r="297" spans="3:22" s="66" customFormat="1" ht="39" customHeight="1">
      <c r="C297" s="82"/>
      <c r="D297" s="82"/>
      <c r="E297" s="82"/>
      <c r="F297" s="82"/>
      <c r="G297" s="82"/>
      <c r="H297" s="82"/>
      <c r="I297" s="82"/>
      <c r="J297" s="82"/>
      <c r="K297" s="82"/>
      <c r="L297" s="82"/>
      <c r="M297" s="82"/>
      <c r="N297" s="82"/>
      <c r="O297" s="82"/>
      <c r="P297" s="82"/>
      <c r="Q297" s="82"/>
      <c r="R297" s="82"/>
      <c r="S297" s="82"/>
      <c r="T297" s="82"/>
      <c r="U297" s="82"/>
      <c r="V297" s="83"/>
    </row>
    <row r="298" spans="3:22" s="66" customFormat="1" ht="39" customHeight="1">
      <c r="C298" s="82"/>
      <c r="D298" s="82"/>
      <c r="E298" s="82"/>
      <c r="F298" s="82"/>
      <c r="G298" s="82"/>
      <c r="H298" s="82"/>
      <c r="I298" s="82"/>
      <c r="J298" s="82"/>
      <c r="K298" s="82"/>
      <c r="L298" s="82"/>
      <c r="M298" s="82"/>
      <c r="N298" s="82"/>
      <c r="O298" s="82"/>
      <c r="P298" s="82"/>
      <c r="Q298" s="82"/>
      <c r="R298" s="82"/>
      <c r="S298" s="82"/>
      <c r="T298" s="82"/>
      <c r="U298" s="82"/>
      <c r="V298" s="83"/>
    </row>
    <row r="299" spans="3:22" s="66" customFormat="1" ht="39" customHeight="1">
      <c r="C299" s="82"/>
      <c r="D299" s="82"/>
      <c r="E299" s="82"/>
      <c r="F299" s="82"/>
      <c r="G299" s="82"/>
      <c r="H299" s="82"/>
      <c r="I299" s="82"/>
      <c r="J299" s="82"/>
      <c r="K299" s="82"/>
      <c r="L299" s="82"/>
      <c r="M299" s="82"/>
      <c r="N299" s="82"/>
      <c r="O299" s="82"/>
      <c r="P299" s="82"/>
      <c r="Q299" s="82"/>
      <c r="R299" s="82"/>
      <c r="S299" s="82"/>
      <c r="T299" s="82"/>
      <c r="U299" s="82"/>
      <c r="V299" s="83"/>
    </row>
    <row r="300" spans="3:22" s="66" customFormat="1" ht="39" customHeight="1">
      <c r="C300" s="82"/>
      <c r="D300" s="82"/>
      <c r="E300" s="82"/>
      <c r="F300" s="82"/>
      <c r="G300" s="82"/>
      <c r="H300" s="82"/>
      <c r="I300" s="82"/>
      <c r="J300" s="82"/>
      <c r="K300" s="82"/>
      <c r="L300" s="82"/>
      <c r="M300" s="82"/>
      <c r="N300" s="82"/>
      <c r="O300" s="82"/>
      <c r="P300" s="82"/>
      <c r="Q300" s="82"/>
      <c r="R300" s="82"/>
      <c r="S300" s="82"/>
      <c r="T300" s="82"/>
      <c r="U300" s="82"/>
      <c r="V300" s="83"/>
    </row>
    <row r="301" spans="3:22" s="66" customFormat="1" ht="39" customHeight="1">
      <c r="C301" s="82"/>
      <c r="D301" s="82"/>
      <c r="E301" s="82"/>
      <c r="F301" s="82"/>
      <c r="G301" s="82"/>
      <c r="H301" s="82"/>
      <c r="I301" s="82"/>
      <c r="J301" s="82"/>
      <c r="K301" s="82"/>
      <c r="L301" s="82"/>
      <c r="M301" s="82"/>
      <c r="N301" s="82"/>
      <c r="O301" s="82"/>
      <c r="P301" s="82"/>
      <c r="Q301" s="82"/>
      <c r="R301" s="82"/>
      <c r="S301" s="82"/>
      <c r="T301" s="82"/>
      <c r="U301" s="82"/>
      <c r="V301" s="83"/>
    </row>
    <row r="302" spans="3:22" s="66" customFormat="1" ht="39" customHeight="1">
      <c r="C302" s="82"/>
      <c r="D302" s="82"/>
      <c r="E302" s="82"/>
      <c r="F302" s="82"/>
      <c r="G302" s="82"/>
      <c r="H302" s="82"/>
      <c r="I302" s="82"/>
      <c r="J302" s="82"/>
      <c r="K302" s="82"/>
      <c r="L302" s="82"/>
      <c r="M302" s="82"/>
      <c r="N302" s="82"/>
      <c r="O302" s="82"/>
      <c r="P302" s="82"/>
      <c r="Q302" s="82"/>
      <c r="R302" s="82"/>
      <c r="S302" s="82"/>
      <c r="T302" s="82"/>
      <c r="U302" s="82"/>
      <c r="V302" s="83"/>
    </row>
    <row r="303" spans="3:22" s="66" customFormat="1" ht="39" customHeight="1">
      <c r="C303" s="82"/>
      <c r="D303" s="82"/>
      <c r="E303" s="82"/>
      <c r="F303" s="82"/>
      <c r="G303" s="82"/>
      <c r="H303" s="82"/>
      <c r="I303" s="82"/>
      <c r="J303" s="82"/>
      <c r="K303" s="82"/>
      <c r="L303" s="82"/>
      <c r="M303" s="82"/>
      <c r="N303" s="82"/>
      <c r="O303" s="82"/>
      <c r="P303" s="82"/>
      <c r="Q303" s="82"/>
      <c r="R303" s="82"/>
      <c r="S303" s="82"/>
      <c r="T303" s="82"/>
      <c r="U303" s="82"/>
      <c r="V303" s="83"/>
    </row>
    <row r="304" spans="3:22" s="66" customFormat="1" ht="39" customHeight="1">
      <c r="C304" s="82"/>
      <c r="D304" s="82"/>
      <c r="E304" s="82"/>
      <c r="F304" s="82"/>
      <c r="G304" s="82"/>
      <c r="H304" s="82"/>
      <c r="I304" s="82"/>
      <c r="J304" s="82"/>
      <c r="K304" s="82"/>
      <c r="L304" s="82"/>
      <c r="M304" s="82"/>
      <c r="N304" s="82"/>
      <c r="O304" s="82"/>
      <c r="P304" s="82"/>
      <c r="Q304" s="82"/>
      <c r="R304" s="82"/>
      <c r="S304" s="82"/>
      <c r="T304" s="82"/>
      <c r="U304" s="82"/>
      <c r="V304" s="83"/>
    </row>
    <row r="305" spans="3:22" s="66" customFormat="1" ht="39" customHeight="1">
      <c r="C305" s="82"/>
      <c r="D305" s="82"/>
      <c r="E305" s="82"/>
      <c r="F305" s="82"/>
      <c r="G305" s="82"/>
      <c r="H305" s="82"/>
      <c r="I305" s="82"/>
      <c r="J305" s="82"/>
      <c r="K305" s="82"/>
      <c r="L305" s="82"/>
      <c r="M305" s="82"/>
      <c r="N305" s="82"/>
      <c r="O305" s="82"/>
      <c r="P305" s="82"/>
      <c r="Q305" s="82"/>
      <c r="R305" s="82"/>
      <c r="S305" s="82"/>
      <c r="T305" s="82"/>
      <c r="U305" s="82"/>
      <c r="V305" s="83"/>
    </row>
    <row r="306" spans="3:22" s="66" customFormat="1" ht="39" customHeight="1">
      <c r="C306" s="82"/>
      <c r="D306" s="82"/>
      <c r="E306" s="82"/>
      <c r="F306" s="82"/>
      <c r="G306" s="82"/>
      <c r="H306" s="82"/>
      <c r="I306" s="82"/>
      <c r="J306" s="82"/>
      <c r="K306" s="82"/>
      <c r="L306" s="82"/>
      <c r="M306" s="82"/>
      <c r="N306" s="82"/>
      <c r="O306" s="82"/>
      <c r="P306" s="82"/>
      <c r="Q306" s="82"/>
      <c r="R306" s="82"/>
      <c r="S306" s="82"/>
      <c r="T306" s="82"/>
      <c r="U306" s="82"/>
      <c r="V306" s="83"/>
    </row>
    <row r="307" spans="3:22" s="66" customFormat="1" ht="39" customHeight="1">
      <c r="C307" s="82"/>
      <c r="D307" s="82"/>
      <c r="E307" s="82"/>
      <c r="F307" s="82"/>
      <c r="G307" s="82"/>
      <c r="H307" s="82"/>
      <c r="I307" s="82"/>
      <c r="J307" s="82"/>
      <c r="K307" s="82"/>
      <c r="L307" s="82"/>
      <c r="M307" s="82"/>
      <c r="N307" s="82"/>
      <c r="O307" s="82"/>
      <c r="P307" s="82"/>
      <c r="Q307" s="82"/>
      <c r="R307" s="82"/>
      <c r="S307" s="82"/>
      <c r="T307" s="82"/>
      <c r="U307" s="82"/>
      <c r="V307" s="83"/>
    </row>
    <row r="308" spans="3:22" s="66" customFormat="1" ht="39" customHeight="1">
      <c r="C308" s="82"/>
      <c r="D308" s="82"/>
      <c r="E308" s="82"/>
      <c r="F308" s="82"/>
      <c r="G308" s="82"/>
      <c r="H308" s="82"/>
      <c r="I308" s="82"/>
      <c r="J308" s="82"/>
      <c r="K308" s="82"/>
      <c r="L308" s="82"/>
      <c r="M308" s="82"/>
      <c r="N308" s="82"/>
      <c r="O308" s="82"/>
      <c r="P308" s="82"/>
      <c r="Q308" s="82"/>
      <c r="R308" s="82"/>
      <c r="S308" s="82"/>
      <c r="T308" s="82"/>
      <c r="U308" s="82"/>
      <c r="V308" s="83"/>
    </row>
    <row r="309" spans="3:22" s="66" customFormat="1" ht="39" customHeight="1">
      <c r="C309" s="82"/>
      <c r="D309" s="82"/>
      <c r="E309" s="82"/>
      <c r="F309" s="82"/>
      <c r="G309" s="82"/>
      <c r="H309" s="82"/>
      <c r="I309" s="82"/>
      <c r="J309" s="82"/>
      <c r="K309" s="82"/>
      <c r="L309" s="82"/>
      <c r="M309" s="82"/>
      <c r="N309" s="82"/>
      <c r="O309" s="82"/>
      <c r="P309" s="82"/>
      <c r="Q309" s="82"/>
      <c r="R309" s="82"/>
      <c r="S309" s="82"/>
      <c r="T309" s="82"/>
      <c r="U309" s="82"/>
      <c r="V309" s="83"/>
    </row>
    <row r="310" spans="3:22" s="66" customFormat="1" ht="39" customHeight="1">
      <c r="C310" s="82"/>
      <c r="D310" s="82"/>
      <c r="E310" s="82"/>
      <c r="F310" s="82"/>
      <c r="G310" s="82"/>
      <c r="H310" s="82"/>
      <c r="I310" s="82"/>
      <c r="J310" s="82"/>
      <c r="K310" s="82"/>
      <c r="L310" s="82"/>
      <c r="M310" s="82"/>
      <c r="N310" s="82"/>
      <c r="O310" s="82"/>
      <c r="P310" s="82"/>
      <c r="Q310" s="82"/>
      <c r="R310" s="82"/>
      <c r="S310" s="82"/>
      <c r="T310" s="82"/>
      <c r="U310" s="82"/>
      <c r="V310" s="83"/>
    </row>
    <row r="311" spans="3:22" s="66" customFormat="1" ht="39" customHeight="1">
      <c r="C311" s="82"/>
      <c r="D311" s="82"/>
      <c r="E311" s="82"/>
      <c r="F311" s="82"/>
      <c r="G311" s="82"/>
      <c r="H311" s="82"/>
      <c r="I311" s="82"/>
      <c r="J311" s="82"/>
      <c r="K311" s="82"/>
      <c r="L311" s="82"/>
      <c r="M311" s="82"/>
      <c r="N311" s="82"/>
      <c r="O311" s="82"/>
      <c r="P311" s="82"/>
      <c r="Q311" s="82"/>
      <c r="R311" s="82"/>
      <c r="S311" s="82"/>
      <c r="T311" s="82"/>
      <c r="U311" s="82"/>
      <c r="V311" s="83"/>
    </row>
    <row r="312" spans="3:22" s="66" customFormat="1" ht="39" customHeight="1">
      <c r="C312" s="82"/>
      <c r="D312" s="82"/>
      <c r="E312" s="82"/>
      <c r="F312" s="82"/>
      <c r="G312" s="82"/>
      <c r="H312" s="82"/>
      <c r="I312" s="82"/>
      <c r="J312" s="82"/>
      <c r="K312" s="82"/>
      <c r="L312" s="82"/>
      <c r="M312" s="82"/>
      <c r="N312" s="82"/>
      <c r="O312" s="82"/>
      <c r="P312" s="82"/>
      <c r="Q312" s="82"/>
      <c r="R312" s="82"/>
      <c r="S312" s="82"/>
      <c r="T312" s="82"/>
      <c r="U312" s="82"/>
      <c r="V312" s="83"/>
    </row>
    <row r="313" spans="3:22" s="66" customFormat="1" ht="39" customHeight="1">
      <c r="C313" s="82"/>
      <c r="D313" s="82"/>
      <c r="E313" s="82"/>
      <c r="F313" s="82"/>
      <c r="G313" s="82"/>
      <c r="H313" s="82"/>
      <c r="I313" s="82"/>
      <c r="J313" s="82"/>
      <c r="K313" s="82"/>
      <c r="L313" s="82"/>
      <c r="M313" s="82"/>
      <c r="N313" s="82"/>
      <c r="O313" s="82"/>
      <c r="P313" s="82"/>
      <c r="Q313" s="82"/>
      <c r="R313" s="82"/>
      <c r="S313" s="82"/>
      <c r="T313" s="82"/>
      <c r="U313" s="82"/>
      <c r="V313" s="83"/>
    </row>
    <row r="314" spans="3:22" s="66" customFormat="1" ht="39" customHeight="1">
      <c r="C314" s="82"/>
      <c r="D314" s="82"/>
      <c r="E314" s="82"/>
      <c r="F314" s="82"/>
      <c r="G314" s="82"/>
      <c r="H314" s="82"/>
      <c r="I314" s="82"/>
      <c r="J314" s="82"/>
      <c r="K314" s="82"/>
      <c r="L314" s="82"/>
      <c r="M314" s="82"/>
      <c r="N314" s="82"/>
      <c r="O314" s="82"/>
      <c r="P314" s="82"/>
      <c r="Q314" s="82"/>
      <c r="R314" s="82"/>
      <c r="S314" s="82"/>
      <c r="T314" s="82"/>
      <c r="U314" s="82"/>
      <c r="V314" s="83"/>
    </row>
    <row r="315" spans="3:22" s="66" customFormat="1" ht="39" customHeight="1">
      <c r="C315" s="82"/>
      <c r="D315" s="82"/>
      <c r="E315" s="82"/>
      <c r="F315" s="82"/>
      <c r="G315" s="82"/>
      <c r="H315" s="82"/>
      <c r="I315" s="82"/>
      <c r="J315" s="82"/>
      <c r="K315" s="82"/>
      <c r="L315" s="82"/>
      <c r="M315" s="82"/>
      <c r="N315" s="82"/>
      <c r="O315" s="82"/>
      <c r="P315" s="82"/>
      <c r="Q315" s="82"/>
      <c r="R315" s="82"/>
      <c r="S315" s="82"/>
      <c r="T315" s="82"/>
      <c r="U315" s="82"/>
      <c r="V315" s="83"/>
    </row>
    <row r="316" spans="3:22" s="66" customFormat="1" ht="39" customHeight="1">
      <c r="C316" s="82"/>
      <c r="D316" s="82"/>
      <c r="E316" s="82"/>
      <c r="F316" s="82"/>
      <c r="G316" s="82"/>
      <c r="H316" s="82"/>
      <c r="I316" s="82"/>
      <c r="J316" s="82"/>
      <c r="K316" s="82"/>
      <c r="L316" s="82"/>
      <c r="M316" s="82"/>
      <c r="N316" s="82"/>
      <c r="O316" s="82"/>
      <c r="P316" s="82"/>
      <c r="Q316" s="82"/>
      <c r="R316" s="82"/>
      <c r="S316" s="82"/>
      <c r="T316" s="82"/>
      <c r="U316" s="82"/>
      <c r="V316" s="83"/>
    </row>
    <row r="317" spans="3:22" s="66" customFormat="1" ht="39" customHeight="1">
      <c r="C317" s="82"/>
      <c r="D317" s="82"/>
      <c r="E317" s="82"/>
      <c r="F317" s="82"/>
      <c r="G317" s="82"/>
      <c r="H317" s="82"/>
      <c r="I317" s="82"/>
      <c r="J317" s="82"/>
      <c r="K317" s="82"/>
      <c r="L317" s="82"/>
      <c r="M317" s="82"/>
      <c r="N317" s="82"/>
      <c r="O317" s="82"/>
      <c r="P317" s="82"/>
      <c r="Q317" s="82"/>
      <c r="R317" s="82"/>
      <c r="S317" s="82"/>
      <c r="T317" s="82"/>
      <c r="U317" s="82"/>
      <c r="V317" s="83"/>
    </row>
    <row r="318" spans="3:22" s="66" customFormat="1" ht="39" customHeight="1">
      <c r="C318" s="82"/>
      <c r="D318" s="82"/>
      <c r="E318" s="82"/>
      <c r="F318" s="82"/>
      <c r="G318" s="82"/>
      <c r="H318" s="82"/>
      <c r="I318" s="82"/>
      <c r="J318" s="82"/>
      <c r="K318" s="82"/>
      <c r="L318" s="82"/>
      <c r="M318" s="82"/>
      <c r="N318" s="82"/>
      <c r="O318" s="82"/>
      <c r="P318" s="82"/>
      <c r="Q318" s="82"/>
      <c r="R318" s="82"/>
      <c r="S318" s="82"/>
      <c r="T318" s="82"/>
      <c r="U318" s="82"/>
      <c r="V318" s="83"/>
    </row>
    <row r="319" spans="3:22" s="66" customFormat="1" ht="39" customHeight="1">
      <c r="C319" s="82"/>
      <c r="D319" s="82"/>
      <c r="E319" s="82"/>
      <c r="F319" s="82"/>
      <c r="G319" s="82"/>
      <c r="H319" s="82"/>
      <c r="I319" s="82"/>
      <c r="J319" s="82"/>
      <c r="K319" s="82"/>
      <c r="L319" s="82"/>
      <c r="M319" s="82"/>
      <c r="N319" s="82"/>
      <c r="O319" s="82"/>
      <c r="P319" s="82"/>
      <c r="Q319" s="82"/>
      <c r="R319" s="82"/>
      <c r="S319" s="82"/>
      <c r="T319" s="82"/>
      <c r="U319" s="82"/>
      <c r="V319" s="83"/>
    </row>
    <row r="320" spans="3:22" s="66" customFormat="1" ht="39" customHeight="1">
      <c r="C320" s="82"/>
      <c r="D320" s="82"/>
      <c r="E320" s="82"/>
      <c r="F320" s="82"/>
      <c r="G320" s="82"/>
      <c r="H320" s="82"/>
      <c r="I320" s="82"/>
      <c r="J320" s="82"/>
      <c r="K320" s="82"/>
      <c r="L320" s="82"/>
      <c r="M320" s="82"/>
      <c r="N320" s="82"/>
      <c r="O320" s="82"/>
      <c r="P320" s="82"/>
      <c r="Q320" s="82"/>
      <c r="R320" s="82"/>
      <c r="S320" s="82"/>
      <c r="T320" s="82"/>
      <c r="U320" s="82"/>
      <c r="V320" s="83"/>
    </row>
    <row r="321" spans="3:22" s="66" customFormat="1" ht="39" customHeight="1">
      <c r="C321" s="82"/>
      <c r="D321" s="82"/>
      <c r="E321" s="82"/>
      <c r="F321" s="82"/>
      <c r="G321" s="82"/>
      <c r="H321" s="82"/>
      <c r="I321" s="82"/>
      <c r="J321" s="82"/>
      <c r="K321" s="82"/>
      <c r="L321" s="82"/>
      <c r="M321" s="82"/>
      <c r="N321" s="82"/>
      <c r="O321" s="82"/>
      <c r="P321" s="82"/>
      <c r="Q321" s="82"/>
      <c r="R321" s="82"/>
      <c r="S321" s="82"/>
      <c r="T321" s="82"/>
      <c r="U321" s="82"/>
      <c r="V321" s="83"/>
    </row>
    <row r="322" spans="3:22" s="66" customFormat="1" ht="39" customHeight="1">
      <c r="C322" s="82"/>
      <c r="D322" s="82"/>
      <c r="E322" s="82"/>
      <c r="F322" s="82"/>
      <c r="G322" s="82"/>
      <c r="H322" s="82"/>
      <c r="I322" s="82"/>
      <c r="J322" s="82"/>
      <c r="K322" s="82"/>
      <c r="L322" s="82"/>
      <c r="M322" s="82"/>
      <c r="N322" s="82"/>
      <c r="O322" s="82"/>
      <c r="P322" s="82"/>
      <c r="Q322" s="82"/>
      <c r="R322" s="82"/>
      <c r="S322" s="82"/>
      <c r="T322" s="82"/>
      <c r="U322" s="82"/>
      <c r="V322" s="83"/>
    </row>
    <row r="323" spans="3:22" s="66" customFormat="1" ht="39" customHeight="1">
      <c r="C323" s="82"/>
      <c r="D323" s="82"/>
      <c r="E323" s="82"/>
      <c r="F323" s="82"/>
      <c r="G323" s="82"/>
      <c r="H323" s="82"/>
      <c r="I323" s="82"/>
      <c r="J323" s="82"/>
      <c r="K323" s="82"/>
      <c r="L323" s="82"/>
      <c r="M323" s="82"/>
      <c r="N323" s="82"/>
      <c r="O323" s="82"/>
      <c r="P323" s="82"/>
      <c r="Q323" s="82"/>
      <c r="R323" s="82"/>
      <c r="S323" s="82"/>
      <c r="T323" s="82"/>
      <c r="U323" s="82"/>
      <c r="V323" s="83"/>
    </row>
    <row r="324" spans="3:22" s="66" customFormat="1" ht="39" customHeight="1">
      <c r="C324" s="82"/>
      <c r="D324" s="82"/>
      <c r="E324" s="82"/>
      <c r="F324" s="82"/>
      <c r="G324" s="82"/>
      <c r="H324" s="82"/>
      <c r="I324" s="82"/>
      <c r="J324" s="82"/>
      <c r="K324" s="82"/>
      <c r="L324" s="82"/>
      <c r="M324" s="82"/>
      <c r="N324" s="82"/>
      <c r="O324" s="82"/>
      <c r="P324" s="82"/>
      <c r="Q324" s="82"/>
      <c r="R324" s="82"/>
      <c r="S324" s="82"/>
      <c r="T324" s="82"/>
      <c r="U324" s="82"/>
      <c r="V324" s="83"/>
    </row>
    <row r="325" spans="3:22" s="66" customFormat="1" ht="39" customHeight="1">
      <c r="C325" s="82"/>
      <c r="D325" s="82"/>
      <c r="E325" s="82"/>
      <c r="F325" s="82"/>
      <c r="G325" s="82"/>
      <c r="H325" s="82"/>
      <c r="I325" s="82"/>
      <c r="J325" s="82"/>
      <c r="K325" s="82"/>
      <c r="L325" s="82"/>
      <c r="M325" s="82"/>
      <c r="N325" s="82"/>
      <c r="O325" s="82"/>
      <c r="P325" s="82"/>
      <c r="Q325" s="82"/>
      <c r="R325" s="82"/>
      <c r="S325" s="82"/>
      <c r="T325" s="82"/>
      <c r="U325" s="82"/>
      <c r="V325" s="83"/>
    </row>
    <row r="326" spans="3:22" s="66" customFormat="1" ht="39" customHeight="1">
      <c r="C326" s="82"/>
      <c r="D326" s="82"/>
      <c r="E326" s="82"/>
      <c r="F326" s="82"/>
      <c r="G326" s="82"/>
      <c r="H326" s="82"/>
      <c r="I326" s="82"/>
      <c r="J326" s="82"/>
      <c r="K326" s="82"/>
      <c r="L326" s="82"/>
      <c r="M326" s="82"/>
      <c r="N326" s="82"/>
      <c r="O326" s="82"/>
      <c r="P326" s="82"/>
      <c r="Q326" s="82"/>
      <c r="R326" s="82"/>
      <c r="S326" s="82"/>
      <c r="T326" s="82"/>
      <c r="U326" s="82"/>
      <c r="V326" s="83"/>
    </row>
    <row r="327" spans="3:22" s="66" customFormat="1" ht="39" customHeight="1">
      <c r="C327" s="82"/>
      <c r="D327" s="82"/>
      <c r="E327" s="82"/>
      <c r="F327" s="82"/>
      <c r="G327" s="82"/>
      <c r="H327" s="82"/>
      <c r="I327" s="82"/>
      <c r="J327" s="82"/>
      <c r="K327" s="82"/>
      <c r="L327" s="82"/>
      <c r="M327" s="82"/>
      <c r="N327" s="82"/>
      <c r="O327" s="82"/>
      <c r="P327" s="82"/>
      <c r="Q327" s="82"/>
      <c r="R327" s="82"/>
      <c r="S327" s="82"/>
      <c r="T327" s="82"/>
      <c r="U327" s="82"/>
      <c r="V327" s="83"/>
    </row>
    <row r="328" spans="3:22" s="66" customFormat="1" ht="39" customHeight="1">
      <c r="C328" s="82"/>
      <c r="D328" s="82"/>
      <c r="E328" s="82"/>
      <c r="F328" s="82"/>
      <c r="G328" s="82"/>
      <c r="H328" s="82"/>
      <c r="I328" s="82"/>
      <c r="J328" s="82"/>
      <c r="K328" s="82"/>
      <c r="L328" s="82"/>
      <c r="M328" s="82"/>
      <c r="N328" s="82"/>
      <c r="O328" s="82"/>
      <c r="P328" s="82"/>
      <c r="Q328" s="82"/>
      <c r="R328" s="82"/>
      <c r="S328" s="82"/>
      <c r="T328" s="82"/>
      <c r="U328" s="82"/>
      <c r="V328" s="83"/>
    </row>
    <row r="329" spans="3:22" s="66" customFormat="1" ht="39" customHeight="1">
      <c r="C329" s="82"/>
      <c r="D329" s="82"/>
      <c r="E329" s="82"/>
      <c r="F329" s="82"/>
      <c r="G329" s="82"/>
      <c r="H329" s="82"/>
      <c r="I329" s="82"/>
      <c r="J329" s="82"/>
      <c r="K329" s="82"/>
      <c r="L329" s="82"/>
      <c r="M329" s="82"/>
      <c r="N329" s="82"/>
      <c r="O329" s="82"/>
      <c r="P329" s="82"/>
      <c r="Q329" s="82"/>
      <c r="R329" s="82"/>
      <c r="S329" s="82"/>
      <c r="T329" s="82"/>
      <c r="U329" s="82"/>
      <c r="V329" s="83"/>
    </row>
    <row r="330" spans="3:22" s="66" customFormat="1" ht="39" customHeight="1">
      <c r="C330" s="82"/>
      <c r="D330" s="82"/>
      <c r="E330" s="82"/>
      <c r="F330" s="82"/>
      <c r="G330" s="82"/>
      <c r="H330" s="82"/>
      <c r="I330" s="82"/>
      <c r="J330" s="82"/>
      <c r="K330" s="82"/>
      <c r="L330" s="82"/>
      <c r="M330" s="82"/>
      <c r="N330" s="82"/>
      <c r="O330" s="82"/>
      <c r="P330" s="82"/>
      <c r="Q330" s="82"/>
      <c r="R330" s="82"/>
      <c r="S330" s="82"/>
      <c r="T330" s="82"/>
      <c r="U330" s="82"/>
      <c r="V330" s="83"/>
    </row>
    <row r="331" spans="3:22" s="66" customFormat="1" ht="39" customHeight="1">
      <c r="C331" s="82"/>
      <c r="D331" s="82"/>
      <c r="E331" s="82"/>
      <c r="F331" s="82"/>
      <c r="G331" s="82"/>
      <c r="H331" s="82"/>
      <c r="I331" s="82"/>
      <c r="J331" s="82"/>
      <c r="K331" s="82"/>
      <c r="L331" s="82"/>
      <c r="M331" s="82"/>
      <c r="N331" s="82"/>
      <c r="O331" s="82"/>
      <c r="P331" s="82"/>
      <c r="Q331" s="82"/>
      <c r="R331" s="82"/>
      <c r="S331" s="82"/>
      <c r="T331" s="82"/>
      <c r="U331" s="82"/>
      <c r="V331" s="83"/>
    </row>
    <row r="332" spans="3:22" s="66" customFormat="1" ht="39" customHeight="1">
      <c r="C332" s="82"/>
      <c r="D332" s="82"/>
      <c r="E332" s="82"/>
      <c r="F332" s="82"/>
      <c r="G332" s="82"/>
      <c r="H332" s="82"/>
      <c r="I332" s="82"/>
      <c r="J332" s="82"/>
      <c r="K332" s="82"/>
      <c r="L332" s="82"/>
      <c r="M332" s="82"/>
      <c r="N332" s="82"/>
      <c r="O332" s="82"/>
      <c r="P332" s="82"/>
      <c r="Q332" s="82"/>
      <c r="R332" s="82"/>
      <c r="S332" s="82"/>
      <c r="T332" s="82"/>
      <c r="U332" s="82"/>
      <c r="V332" s="83"/>
    </row>
    <row r="333" spans="3:22" s="66" customFormat="1" ht="39" customHeight="1">
      <c r="C333" s="82"/>
      <c r="D333" s="82"/>
      <c r="E333" s="82"/>
      <c r="F333" s="82"/>
      <c r="G333" s="82"/>
      <c r="H333" s="82"/>
      <c r="I333" s="82"/>
      <c r="J333" s="82"/>
      <c r="K333" s="82"/>
      <c r="L333" s="82"/>
      <c r="M333" s="82"/>
      <c r="N333" s="82"/>
      <c r="O333" s="82"/>
      <c r="P333" s="82"/>
      <c r="Q333" s="82"/>
      <c r="R333" s="82"/>
      <c r="S333" s="82"/>
      <c r="T333" s="82"/>
      <c r="U333" s="82"/>
      <c r="V333" s="83"/>
    </row>
    <row r="334" spans="3:22" s="66" customFormat="1" ht="39" customHeight="1">
      <c r="C334" s="82"/>
      <c r="D334" s="82"/>
      <c r="E334" s="82"/>
      <c r="F334" s="82"/>
      <c r="G334" s="82"/>
      <c r="H334" s="82"/>
      <c r="I334" s="82"/>
      <c r="J334" s="82"/>
      <c r="K334" s="82"/>
      <c r="L334" s="82"/>
      <c r="M334" s="82"/>
      <c r="N334" s="82"/>
      <c r="O334" s="82"/>
      <c r="P334" s="82"/>
      <c r="Q334" s="82"/>
      <c r="R334" s="82"/>
      <c r="S334" s="82"/>
      <c r="T334" s="82"/>
      <c r="U334" s="82"/>
      <c r="V334" s="83"/>
    </row>
    <row r="335" spans="3:22" s="66" customFormat="1" ht="39" customHeight="1">
      <c r="C335" s="82"/>
      <c r="D335" s="82"/>
      <c r="E335" s="82"/>
      <c r="F335" s="82"/>
      <c r="G335" s="82"/>
      <c r="H335" s="82"/>
      <c r="I335" s="82"/>
      <c r="J335" s="82"/>
      <c r="K335" s="82"/>
      <c r="L335" s="82"/>
      <c r="M335" s="82"/>
      <c r="N335" s="82"/>
      <c r="O335" s="82"/>
      <c r="P335" s="82"/>
      <c r="Q335" s="82"/>
      <c r="R335" s="82"/>
      <c r="S335" s="82"/>
      <c r="T335" s="82"/>
      <c r="U335" s="82"/>
      <c r="V335" s="83"/>
    </row>
    <row r="336" spans="3:22" s="66" customFormat="1" ht="39" customHeight="1">
      <c r="C336" s="82"/>
      <c r="D336" s="82"/>
      <c r="E336" s="82"/>
      <c r="F336" s="82"/>
      <c r="G336" s="82"/>
      <c r="H336" s="82"/>
      <c r="I336" s="82"/>
      <c r="J336" s="82"/>
      <c r="K336" s="82"/>
      <c r="L336" s="82"/>
      <c r="M336" s="82"/>
      <c r="N336" s="82"/>
      <c r="O336" s="82"/>
      <c r="P336" s="82"/>
      <c r="Q336" s="82"/>
      <c r="R336" s="82"/>
      <c r="S336" s="82"/>
      <c r="T336" s="82"/>
      <c r="U336" s="82"/>
      <c r="V336" s="83"/>
    </row>
    <row r="337" spans="3:22" s="66" customFormat="1" ht="39" customHeight="1">
      <c r="C337" s="82"/>
      <c r="D337" s="82"/>
      <c r="E337" s="82"/>
      <c r="F337" s="82"/>
      <c r="G337" s="82"/>
      <c r="H337" s="82"/>
      <c r="I337" s="82"/>
      <c r="J337" s="82"/>
      <c r="K337" s="82"/>
      <c r="L337" s="82"/>
      <c r="M337" s="82"/>
      <c r="N337" s="82"/>
      <c r="O337" s="82"/>
      <c r="P337" s="82"/>
      <c r="Q337" s="82"/>
      <c r="R337" s="82"/>
      <c r="S337" s="82"/>
      <c r="T337" s="82"/>
      <c r="U337" s="82"/>
      <c r="V337" s="83"/>
    </row>
    <row r="338" spans="3:22" s="66" customFormat="1" ht="39" customHeight="1">
      <c r="C338" s="82"/>
      <c r="D338" s="82"/>
      <c r="E338" s="82"/>
      <c r="F338" s="82"/>
      <c r="G338" s="82"/>
      <c r="H338" s="82"/>
      <c r="I338" s="82"/>
      <c r="J338" s="82"/>
      <c r="K338" s="82"/>
      <c r="L338" s="82"/>
      <c r="M338" s="82"/>
      <c r="N338" s="82"/>
      <c r="O338" s="82"/>
      <c r="P338" s="82"/>
      <c r="Q338" s="82"/>
      <c r="R338" s="82"/>
      <c r="S338" s="82"/>
      <c r="T338" s="82"/>
      <c r="U338" s="82"/>
      <c r="V338" s="83"/>
    </row>
    <row r="339" spans="3:22" s="66" customFormat="1" ht="39" customHeight="1">
      <c r="C339" s="82"/>
      <c r="D339" s="82"/>
      <c r="E339" s="82"/>
      <c r="F339" s="82"/>
      <c r="G339" s="82"/>
      <c r="H339" s="82"/>
      <c r="I339" s="82"/>
      <c r="J339" s="82"/>
      <c r="K339" s="82"/>
      <c r="L339" s="82"/>
      <c r="M339" s="82"/>
      <c r="N339" s="82"/>
      <c r="O339" s="82"/>
      <c r="P339" s="82"/>
      <c r="Q339" s="82"/>
      <c r="R339" s="82"/>
      <c r="S339" s="82"/>
      <c r="T339" s="82"/>
      <c r="U339" s="82"/>
      <c r="V339" s="83"/>
    </row>
    <row r="340" spans="3:22" s="66" customFormat="1" ht="39" customHeight="1">
      <c r="C340" s="82"/>
      <c r="D340" s="82"/>
      <c r="E340" s="82"/>
      <c r="F340" s="82"/>
      <c r="G340" s="82"/>
      <c r="H340" s="82"/>
      <c r="I340" s="82"/>
      <c r="J340" s="82"/>
      <c r="K340" s="82"/>
      <c r="L340" s="82"/>
      <c r="M340" s="82"/>
      <c r="N340" s="82"/>
      <c r="O340" s="82"/>
      <c r="P340" s="82"/>
      <c r="Q340" s="82"/>
      <c r="R340" s="82"/>
      <c r="S340" s="82"/>
      <c r="T340" s="82"/>
      <c r="U340" s="82"/>
      <c r="V340" s="83"/>
    </row>
    <row r="341" spans="3:22" s="66" customFormat="1" ht="39" customHeight="1">
      <c r="C341" s="82"/>
      <c r="D341" s="82"/>
      <c r="E341" s="82"/>
      <c r="F341" s="82"/>
      <c r="G341" s="82"/>
      <c r="H341" s="82"/>
      <c r="I341" s="82"/>
      <c r="J341" s="82"/>
      <c r="K341" s="82"/>
      <c r="L341" s="82"/>
      <c r="M341" s="82"/>
      <c r="N341" s="82"/>
      <c r="O341" s="82"/>
      <c r="P341" s="82"/>
      <c r="Q341" s="82"/>
      <c r="R341" s="82"/>
      <c r="S341" s="82"/>
      <c r="T341" s="82"/>
      <c r="U341" s="82"/>
      <c r="V341" s="83"/>
    </row>
    <row r="342" spans="3:22" s="66" customFormat="1" ht="39" customHeight="1">
      <c r="C342" s="82"/>
      <c r="D342" s="82"/>
      <c r="E342" s="82"/>
      <c r="F342" s="82"/>
      <c r="G342" s="82"/>
      <c r="H342" s="82"/>
      <c r="I342" s="82"/>
      <c r="J342" s="82"/>
      <c r="K342" s="82"/>
      <c r="L342" s="82"/>
      <c r="M342" s="82"/>
      <c r="N342" s="82"/>
      <c r="O342" s="82"/>
      <c r="P342" s="82"/>
      <c r="Q342" s="82"/>
      <c r="R342" s="82"/>
      <c r="S342" s="82"/>
      <c r="T342" s="82"/>
      <c r="U342" s="82"/>
      <c r="V342" s="83"/>
    </row>
    <row r="343" spans="3:22" s="66" customFormat="1" ht="39" customHeight="1">
      <c r="C343" s="82"/>
      <c r="D343" s="82"/>
      <c r="E343" s="82"/>
      <c r="F343" s="82"/>
      <c r="G343" s="82"/>
      <c r="H343" s="82"/>
      <c r="I343" s="82"/>
      <c r="J343" s="82"/>
      <c r="K343" s="82"/>
      <c r="L343" s="82"/>
      <c r="M343" s="82"/>
      <c r="N343" s="82"/>
      <c r="O343" s="82"/>
      <c r="P343" s="82"/>
      <c r="Q343" s="82"/>
      <c r="R343" s="82"/>
      <c r="S343" s="82"/>
      <c r="T343" s="82"/>
      <c r="U343" s="82"/>
      <c r="V343" s="83"/>
    </row>
    <row r="344" spans="3:22" s="66" customFormat="1" ht="39" customHeight="1">
      <c r="C344" s="82"/>
      <c r="D344" s="82"/>
      <c r="E344" s="82"/>
      <c r="F344" s="82"/>
      <c r="G344" s="82"/>
      <c r="H344" s="82"/>
      <c r="I344" s="82"/>
      <c r="J344" s="82"/>
      <c r="K344" s="82"/>
      <c r="L344" s="82"/>
      <c r="M344" s="82"/>
      <c r="N344" s="82"/>
      <c r="O344" s="82"/>
      <c r="P344" s="82"/>
      <c r="Q344" s="82"/>
      <c r="R344" s="82"/>
      <c r="S344" s="82"/>
      <c r="T344" s="82"/>
      <c r="U344" s="82"/>
      <c r="V344" s="83"/>
    </row>
    <row r="345" spans="3:22" s="66" customFormat="1" ht="39" customHeight="1">
      <c r="C345" s="82"/>
      <c r="D345" s="82"/>
      <c r="E345" s="82"/>
      <c r="F345" s="82"/>
      <c r="G345" s="82"/>
      <c r="H345" s="82"/>
      <c r="I345" s="82"/>
      <c r="J345" s="82"/>
      <c r="K345" s="82"/>
      <c r="L345" s="82"/>
      <c r="M345" s="82"/>
      <c r="N345" s="82"/>
      <c r="O345" s="82"/>
      <c r="P345" s="82"/>
      <c r="Q345" s="82"/>
      <c r="R345" s="82"/>
      <c r="S345" s="82"/>
      <c r="T345" s="82"/>
      <c r="U345" s="82"/>
      <c r="V345" s="83"/>
    </row>
    <row r="346" spans="3:22" s="66" customFormat="1" ht="39" customHeight="1">
      <c r="C346" s="82"/>
      <c r="D346" s="82"/>
      <c r="E346" s="82"/>
      <c r="F346" s="82"/>
      <c r="G346" s="82"/>
      <c r="H346" s="82"/>
      <c r="I346" s="82"/>
      <c r="J346" s="82"/>
      <c r="K346" s="82"/>
      <c r="L346" s="82"/>
      <c r="M346" s="82"/>
      <c r="N346" s="82"/>
      <c r="O346" s="82"/>
      <c r="P346" s="82"/>
      <c r="Q346" s="82"/>
      <c r="R346" s="82"/>
      <c r="S346" s="82"/>
      <c r="T346" s="82"/>
      <c r="U346" s="82"/>
      <c r="V346" s="83"/>
    </row>
    <row r="347" spans="3:22" s="66" customFormat="1" ht="39" customHeight="1">
      <c r="C347" s="82"/>
      <c r="D347" s="82"/>
      <c r="E347" s="82"/>
      <c r="F347" s="82"/>
      <c r="G347" s="82"/>
      <c r="H347" s="82"/>
      <c r="I347" s="82"/>
      <c r="J347" s="82"/>
      <c r="K347" s="82"/>
      <c r="L347" s="82"/>
      <c r="M347" s="82"/>
      <c r="N347" s="82"/>
      <c r="O347" s="82"/>
      <c r="P347" s="82"/>
      <c r="Q347" s="82"/>
      <c r="R347" s="82"/>
      <c r="S347" s="82"/>
      <c r="T347" s="82"/>
      <c r="U347" s="82"/>
      <c r="V347" s="83"/>
    </row>
    <row r="348" spans="3:22" s="66" customFormat="1" ht="39" customHeight="1">
      <c r="C348" s="82"/>
      <c r="D348" s="82"/>
      <c r="E348" s="82"/>
      <c r="F348" s="82"/>
      <c r="G348" s="82"/>
      <c r="H348" s="82"/>
      <c r="I348" s="82"/>
      <c r="J348" s="82"/>
      <c r="K348" s="82"/>
      <c r="L348" s="82"/>
      <c r="M348" s="82"/>
      <c r="N348" s="82"/>
      <c r="O348" s="82"/>
      <c r="P348" s="82"/>
      <c r="Q348" s="82"/>
      <c r="R348" s="82"/>
      <c r="S348" s="82"/>
      <c r="T348" s="82"/>
      <c r="U348" s="82"/>
      <c r="V348" s="83"/>
    </row>
    <row r="349" spans="3:22" s="66" customFormat="1" ht="39" customHeight="1">
      <c r="C349" s="82"/>
      <c r="D349" s="82"/>
      <c r="E349" s="82"/>
      <c r="F349" s="82"/>
      <c r="G349" s="82"/>
      <c r="H349" s="82"/>
      <c r="I349" s="82"/>
      <c r="J349" s="82"/>
      <c r="K349" s="82"/>
      <c r="L349" s="82"/>
      <c r="M349" s="82"/>
      <c r="N349" s="82"/>
      <c r="O349" s="82"/>
      <c r="P349" s="82"/>
      <c r="Q349" s="82"/>
      <c r="R349" s="82"/>
      <c r="S349" s="82"/>
      <c r="T349" s="82"/>
      <c r="U349" s="82"/>
      <c r="V349" s="83"/>
    </row>
    <row r="350" spans="3:22" s="66" customFormat="1" ht="39" customHeight="1">
      <c r="C350" s="82"/>
      <c r="D350" s="82"/>
      <c r="E350" s="82"/>
      <c r="F350" s="82"/>
      <c r="G350" s="82"/>
      <c r="H350" s="82"/>
      <c r="I350" s="82"/>
      <c r="J350" s="82"/>
      <c r="K350" s="82"/>
      <c r="L350" s="82"/>
      <c r="M350" s="82"/>
      <c r="N350" s="82"/>
      <c r="O350" s="82"/>
      <c r="P350" s="82"/>
      <c r="Q350" s="82"/>
      <c r="R350" s="82"/>
      <c r="S350" s="82"/>
      <c r="T350" s="82"/>
      <c r="U350" s="82"/>
      <c r="V350" s="83"/>
    </row>
    <row r="351" spans="3:22" s="66" customFormat="1" ht="39" customHeight="1">
      <c r="C351" s="82"/>
      <c r="D351" s="82"/>
      <c r="E351" s="82"/>
      <c r="F351" s="82"/>
      <c r="G351" s="82"/>
      <c r="H351" s="82"/>
      <c r="I351" s="82"/>
      <c r="J351" s="82"/>
      <c r="K351" s="82"/>
      <c r="L351" s="82"/>
      <c r="M351" s="82"/>
      <c r="N351" s="82"/>
      <c r="O351" s="82"/>
      <c r="P351" s="82"/>
      <c r="Q351" s="82"/>
      <c r="R351" s="82"/>
      <c r="S351" s="82"/>
      <c r="T351" s="82"/>
      <c r="U351" s="82"/>
      <c r="V351" s="83"/>
    </row>
    <row r="352" spans="3:22" s="66" customFormat="1" ht="39" customHeight="1">
      <c r="C352" s="82"/>
      <c r="D352" s="82"/>
      <c r="E352" s="82"/>
      <c r="F352" s="82"/>
      <c r="G352" s="82"/>
      <c r="H352" s="82"/>
      <c r="I352" s="82"/>
      <c r="J352" s="82"/>
      <c r="K352" s="82"/>
      <c r="L352" s="82"/>
      <c r="M352" s="82"/>
      <c r="N352" s="82"/>
      <c r="O352" s="82"/>
      <c r="P352" s="82"/>
      <c r="Q352" s="82"/>
      <c r="R352" s="82"/>
      <c r="S352" s="82"/>
      <c r="T352" s="82"/>
      <c r="U352" s="82"/>
      <c r="V352" s="83"/>
    </row>
    <row r="353" spans="3:22" s="66" customFormat="1" ht="39" customHeight="1">
      <c r="C353" s="82"/>
      <c r="D353" s="82"/>
      <c r="E353" s="82"/>
      <c r="F353" s="82"/>
      <c r="G353" s="82"/>
      <c r="H353" s="82"/>
      <c r="I353" s="82"/>
      <c r="J353" s="82"/>
      <c r="K353" s="82"/>
      <c r="L353" s="82"/>
      <c r="M353" s="82"/>
      <c r="N353" s="82"/>
      <c r="O353" s="82"/>
      <c r="P353" s="82"/>
      <c r="Q353" s="82"/>
      <c r="R353" s="82"/>
      <c r="S353" s="82"/>
      <c r="T353" s="82"/>
      <c r="U353" s="82"/>
      <c r="V353" s="83"/>
    </row>
    <row r="354" spans="3:22" s="66" customFormat="1" ht="39" customHeight="1">
      <c r="C354" s="82"/>
      <c r="D354" s="82"/>
      <c r="E354" s="82"/>
      <c r="F354" s="82"/>
      <c r="G354" s="82"/>
      <c r="H354" s="82"/>
      <c r="I354" s="82"/>
      <c r="J354" s="82"/>
      <c r="K354" s="82"/>
      <c r="L354" s="82"/>
      <c r="M354" s="82"/>
      <c r="N354" s="82"/>
      <c r="O354" s="82"/>
      <c r="P354" s="82"/>
      <c r="Q354" s="82"/>
      <c r="R354" s="82"/>
      <c r="S354" s="82"/>
      <c r="T354" s="82"/>
      <c r="U354" s="82"/>
      <c r="V354" s="83"/>
    </row>
    <row r="355" spans="3:22" s="66" customFormat="1" ht="39" customHeight="1">
      <c r="C355" s="82"/>
      <c r="D355" s="82"/>
      <c r="E355" s="82"/>
      <c r="F355" s="82"/>
      <c r="G355" s="82"/>
      <c r="H355" s="82"/>
      <c r="I355" s="82"/>
      <c r="J355" s="82"/>
      <c r="K355" s="82"/>
      <c r="L355" s="82"/>
      <c r="M355" s="82"/>
      <c r="N355" s="82"/>
      <c r="O355" s="82"/>
      <c r="P355" s="82"/>
      <c r="Q355" s="82"/>
      <c r="R355" s="82"/>
      <c r="S355" s="82"/>
      <c r="T355" s="82"/>
      <c r="U355" s="82"/>
      <c r="V355" s="83"/>
    </row>
    <row r="356" spans="3:22" s="66" customFormat="1" ht="39" customHeight="1">
      <c r="C356" s="82"/>
      <c r="D356" s="82"/>
      <c r="E356" s="82"/>
      <c r="F356" s="82"/>
      <c r="G356" s="82"/>
      <c r="H356" s="82"/>
      <c r="I356" s="82"/>
      <c r="J356" s="82"/>
      <c r="K356" s="82"/>
      <c r="L356" s="82"/>
      <c r="M356" s="82"/>
      <c r="N356" s="82"/>
      <c r="O356" s="82"/>
      <c r="P356" s="82"/>
      <c r="Q356" s="82"/>
      <c r="R356" s="82"/>
      <c r="S356" s="82"/>
      <c r="T356" s="82"/>
      <c r="U356" s="82"/>
      <c r="V356" s="83"/>
    </row>
    <row r="357" spans="3:22" s="66" customFormat="1" ht="39" customHeight="1">
      <c r="C357" s="82"/>
      <c r="D357" s="82"/>
      <c r="E357" s="82"/>
      <c r="F357" s="82"/>
      <c r="G357" s="82"/>
      <c r="H357" s="82"/>
      <c r="I357" s="82"/>
      <c r="J357" s="82"/>
      <c r="K357" s="82"/>
      <c r="L357" s="82"/>
      <c r="M357" s="82"/>
      <c r="N357" s="82"/>
      <c r="O357" s="82"/>
      <c r="P357" s="82"/>
      <c r="Q357" s="82"/>
      <c r="R357" s="82"/>
      <c r="S357" s="82"/>
      <c r="T357" s="82"/>
      <c r="U357" s="82"/>
      <c r="V357" s="83"/>
    </row>
    <row r="358" spans="3:22" s="66" customFormat="1" ht="39" customHeight="1">
      <c r="C358" s="82"/>
      <c r="D358" s="82"/>
      <c r="E358" s="82"/>
      <c r="F358" s="82"/>
      <c r="G358" s="82"/>
      <c r="H358" s="82"/>
      <c r="I358" s="82"/>
      <c r="J358" s="82"/>
      <c r="K358" s="82"/>
      <c r="L358" s="82"/>
      <c r="M358" s="82"/>
      <c r="N358" s="82"/>
      <c r="O358" s="82"/>
      <c r="P358" s="82"/>
      <c r="Q358" s="82"/>
      <c r="R358" s="82"/>
      <c r="S358" s="82"/>
      <c r="T358" s="82"/>
      <c r="U358" s="82"/>
      <c r="V358" s="83"/>
    </row>
    <row r="359" spans="3:22" s="66" customFormat="1" ht="39" customHeight="1">
      <c r="C359" s="82"/>
      <c r="D359" s="82"/>
      <c r="E359" s="82"/>
      <c r="F359" s="82"/>
      <c r="G359" s="82"/>
      <c r="H359" s="82"/>
      <c r="I359" s="82"/>
      <c r="J359" s="82"/>
      <c r="K359" s="82"/>
      <c r="L359" s="82"/>
      <c r="M359" s="82"/>
      <c r="N359" s="82"/>
      <c r="O359" s="82"/>
      <c r="P359" s="82"/>
      <c r="Q359" s="82"/>
      <c r="R359" s="82"/>
      <c r="S359" s="82"/>
      <c r="T359" s="82"/>
      <c r="U359" s="82"/>
      <c r="V359" s="83"/>
    </row>
    <row r="360" spans="3:22" s="66" customFormat="1" ht="39" customHeight="1">
      <c r="C360" s="82"/>
      <c r="D360" s="82"/>
      <c r="E360" s="82"/>
      <c r="F360" s="82"/>
      <c r="G360" s="82"/>
      <c r="H360" s="82"/>
      <c r="I360" s="82"/>
      <c r="J360" s="82"/>
      <c r="K360" s="82"/>
      <c r="L360" s="82"/>
      <c r="M360" s="82"/>
      <c r="N360" s="82"/>
      <c r="O360" s="82"/>
      <c r="P360" s="82"/>
      <c r="Q360" s="82"/>
      <c r="R360" s="82"/>
      <c r="S360" s="82"/>
      <c r="T360" s="82"/>
      <c r="U360" s="82"/>
      <c r="V360" s="83"/>
    </row>
    <row r="361" spans="3:22" s="66" customFormat="1" ht="39" customHeight="1">
      <c r="C361" s="82"/>
      <c r="D361" s="82"/>
      <c r="E361" s="82"/>
      <c r="F361" s="82"/>
      <c r="G361" s="82"/>
      <c r="H361" s="82"/>
      <c r="I361" s="82"/>
      <c r="J361" s="82"/>
      <c r="K361" s="82"/>
      <c r="L361" s="82"/>
      <c r="M361" s="82"/>
      <c r="N361" s="82"/>
      <c r="O361" s="82"/>
      <c r="P361" s="82"/>
      <c r="Q361" s="82"/>
      <c r="R361" s="82"/>
      <c r="S361" s="82"/>
      <c r="T361" s="82"/>
      <c r="U361" s="82"/>
      <c r="V361" s="83"/>
    </row>
    <row r="362" spans="3:22" s="66" customFormat="1" ht="39" customHeight="1">
      <c r="C362" s="82"/>
      <c r="D362" s="82"/>
      <c r="E362" s="82"/>
      <c r="F362" s="82"/>
      <c r="G362" s="82"/>
      <c r="H362" s="82"/>
      <c r="I362" s="82"/>
      <c r="J362" s="82"/>
      <c r="K362" s="82"/>
      <c r="L362" s="82"/>
      <c r="M362" s="82"/>
      <c r="N362" s="82"/>
      <c r="O362" s="82"/>
      <c r="P362" s="82"/>
      <c r="Q362" s="82"/>
      <c r="R362" s="82"/>
      <c r="S362" s="82"/>
      <c r="T362" s="82"/>
      <c r="U362" s="82"/>
      <c r="V362" s="83"/>
    </row>
    <row r="363" spans="3:22" s="66" customFormat="1" ht="39" customHeight="1">
      <c r="C363" s="82"/>
      <c r="D363" s="82"/>
      <c r="E363" s="82"/>
      <c r="F363" s="82"/>
      <c r="G363" s="82"/>
      <c r="H363" s="82"/>
      <c r="I363" s="82"/>
      <c r="J363" s="82"/>
      <c r="K363" s="82"/>
      <c r="L363" s="82"/>
      <c r="M363" s="82"/>
      <c r="N363" s="82"/>
      <c r="O363" s="82"/>
      <c r="P363" s="82"/>
      <c r="Q363" s="82"/>
      <c r="R363" s="82"/>
      <c r="S363" s="82"/>
      <c r="T363" s="82"/>
      <c r="U363" s="82"/>
      <c r="V363" s="83"/>
    </row>
    <row r="364" spans="3:22" s="66" customFormat="1" ht="39" customHeight="1">
      <c r="C364" s="82"/>
      <c r="D364" s="82"/>
      <c r="E364" s="82"/>
      <c r="F364" s="82"/>
      <c r="G364" s="82"/>
      <c r="H364" s="82"/>
      <c r="I364" s="82"/>
      <c r="J364" s="82"/>
      <c r="K364" s="82"/>
      <c r="L364" s="82"/>
      <c r="M364" s="82"/>
      <c r="N364" s="82"/>
      <c r="O364" s="82"/>
      <c r="P364" s="82"/>
      <c r="Q364" s="82"/>
      <c r="R364" s="82"/>
      <c r="S364" s="82"/>
      <c r="T364" s="82"/>
      <c r="U364" s="82"/>
      <c r="V364" s="83"/>
    </row>
    <row r="365" spans="3:22" s="66" customFormat="1" ht="39" customHeight="1">
      <c r="C365" s="82"/>
      <c r="D365" s="82"/>
      <c r="E365" s="82"/>
      <c r="F365" s="82"/>
      <c r="G365" s="82"/>
      <c r="H365" s="82"/>
      <c r="I365" s="82"/>
      <c r="J365" s="82"/>
      <c r="K365" s="82"/>
      <c r="L365" s="82"/>
      <c r="M365" s="82"/>
      <c r="N365" s="82"/>
      <c r="O365" s="82"/>
      <c r="P365" s="82"/>
      <c r="Q365" s="82"/>
      <c r="R365" s="82"/>
      <c r="S365" s="82"/>
      <c r="T365" s="82"/>
      <c r="U365" s="82"/>
      <c r="V365" s="83"/>
    </row>
    <row r="366" spans="3:22" s="66" customFormat="1" ht="39" customHeight="1">
      <c r="C366" s="82"/>
      <c r="D366" s="82"/>
      <c r="E366" s="82"/>
      <c r="F366" s="82"/>
      <c r="G366" s="82"/>
      <c r="H366" s="82"/>
      <c r="I366" s="82"/>
      <c r="J366" s="82"/>
      <c r="K366" s="82"/>
      <c r="L366" s="82"/>
      <c r="M366" s="82"/>
      <c r="N366" s="82"/>
      <c r="O366" s="82"/>
      <c r="P366" s="82"/>
      <c r="Q366" s="82"/>
      <c r="R366" s="82"/>
      <c r="S366" s="82"/>
      <c r="T366" s="82"/>
      <c r="U366" s="82"/>
      <c r="V366" s="83"/>
    </row>
    <row r="367" spans="3:22" s="66" customFormat="1" ht="39" customHeight="1">
      <c r="C367" s="82"/>
      <c r="D367" s="82"/>
      <c r="E367" s="82"/>
      <c r="F367" s="82"/>
      <c r="G367" s="82"/>
      <c r="H367" s="82"/>
      <c r="I367" s="82"/>
      <c r="J367" s="82"/>
      <c r="K367" s="82"/>
      <c r="L367" s="82"/>
      <c r="M367" s="82"/>
      <c r="N367" s="82"/>
      <c r="O367" s="82"/>
      <c r="P367" s="82"/>
      <c r="Q367" s="82"/>
      <c r="R367" s="82"/>
      <c r="S367" s="82"/>
      <c r="T367" s="82"/>
      <c r="U367" s="82"/>
      <c r="V367" s="83"/>
    </row>
    <row r="368" spans="3:22" s="66" customFormat="1" ht="39" customHeight="1">
      <c r="C368" s="82"/>
      <c r="D368" s="82"/>
      <c r="E368" s="82"/>
      <c r="F368" s="82"/>
      <c r="G368" s="82"/>
      <c r="H368" s="82"/>
      <c r="I368" s="82"/>
      <c r="J368" s="82"/>
      <c r="K368" s="82"/>
      <c r="L368" s="82"/>
      <c r="M368" s="82"/>
      <c r="N368" s="82"/>
      <c r="O368" s="82"/>
      <c r="P368" s="82"/>
      <c r="Q368" s="82"/>
      <c r="R368" s="82"/>
      <c r="S368" s="82"/>
      <c r="T368" s="82"/>
      <c r="U368" s="82"/>
      <c r="V368" s="83"/>
    </row>
    <row r="369" spans="3:22" s="66" customFormat="1" ht="39" customHeight="1">
      <c r="C369" s="82"/>
      <c r="D369" s="82"/>
      <c r="E369" s="82"/>
      <c r="F369" s="82"/>
      <c r="G369" s="82"/>
      <c r="H369" s="82"/>
      <c r="I369" s="82"/>
      <c r="J369" s="82"/>
      <c r="K369" s="82"/>
      <c r="L369" s="82"/>
      <c r="M369" s="82"/>
      <c r="N369" s="82"/>
      <c r="O369" s="82"/>
      <c r="P369" s="82"/>
      <c r="Q369" s="82"/>
      <c r="R369" s="82"/>
      <c r="S369" s="82"/>
      <c r="T369" s="82"/>
      <c r="U369" s="82"/>
      <c r="V369" s="83"/>
    </row>
    <row r="370" spans="3:22" s="66" customFormat="1" ht="39" customHeight="1">
      <c r="C370" s="82"/>
      <c r="D370" s="82"/>
      <c r="E370" s="82"/>
      <c r="F370" s="82"/>
      <c r="G370" s="82"/>
      <c r="H370" s="82"/>
      <c r="I370" s="82"/>
      <c r="J370" s="82"/>
      <c r="K370" s="82"/>
      <c r="L370" s="82"/>
      <c r="M370" s="82"/>
      <c r="N370" s="82"/>
      <c r="O370" s="82"/>
      <c r="P370" s="82"/>
      <c r="Q370" s="82"/>
      <c r="R370" s="82"/>
      <c r="S370" s="82"/>
      <c r="T370" s="82"/>
      <c r="U370" s="82"/>
      <c r="V370" s="83"/>
    </row>
    <row r="371" spans="3:22" s="66" customFormat="1" ht="39" customHeight="1">
      <c r="C371" s="82"/>
      <c r="D371" s="82"/>
      <c r="E371" s="82"/>
      <c r="F371" s="82"/>
      <c r="G371" s="82"/>
      <c r="H371" s="82"/>
      <c r="I371" s="82"/>
      <c r="J371" s="82"/>
      <c r="K371" s="82"/>
      <c r="L371" s="82"/>
      <c r="M371" s="82"/>
      <c r="N371" s="82"/>
      <c r="O371" s="82"/>
      <c r="P371" s="82"/>
      <c r="Q371" s="82"/>
      <c r="R371" s="82"/>
      <c r="S371" s="82"/>
      <c r="T371" s="82"/>
      <c r="U371" s="82"/>
      <c r="V371" s="83"/>
    </row>
    <row r="372" spans="3:22" s="66" customFormat="1" ht="39" customHeight="1">
      <c r="C372" s="82"/>
      <c r="D372" s="82"/>
      <c r="E372" s="82"/>
      <c r="F372" s="82"/>
      <c r="G372" s="82"/>
      <c r="H372" s="82"/>
      <c r="I372" s="82"/>
      <c r="J372" s="82"/>
      <c r="K372" s="82"/>
      <c r="L372" s="82"/>
      <c r="M372" s="82"/>
      <c r="N372" s="82"/>
      <c r="O372" s="82"/>
      <c r="P372" s="82"/>
      <c r="Q372" s="82"/>
      <c r="R372" s="82"/>
      <c r="S372" s="82"/>
      <c r="T372" s="82"/>
      <c r="U372" s="82"/>
      <c r="V372" s="83"/>
    </row>
    <row r="373" spans="3:22" s="66" customFormat="1" ht="39" customHeight="1">
      <c r="C373" s="82"/>
      <c r="D373" s="82"/>
      <c r="E373" s="82"/>
      <c r="F373" s="82"/>
      <c r="G373" s="82"/>
      <c r="H373" s="82"/>
      <c r="I373" s="82"/>
      <c r="J373" s="82"/>
      <c r="K373" s="82"/>
      <c r="L373" s="82"/>
      <c r="M373" s="82"/>
      <c r="N373" s="82"/>
      <c r="O373" s="82"/>
      <c r="P373" s="82"/>
      <c r="Q373" s="82"/>
      <c r="R373" s="82"/>
      <c r="S373" s="82"/>
      <c r="T373" s="82"/>
      <c r="U373" s="82"/>
      <c r="V373" s="83"/>
    </row>
    <row r="374" spans="3:22" s="66" customFormat="1" ht="39" customHeight="1">
      <c r="C374" s="82"/>
      <c r="D374" s="82"/>
      <c r="E374" s="82"/>
      <c r="F374" s="82"/>
      <c r="G374" s="82"/>
      <c r="H374" s="82"/>
      <c r="I374" s="82"/>
      <c r="J374" s="82"/>
      <c r="K374" s="82"/>
      <c r="L374" s="82"/>
      <c r="M374" s="82"/>
      <c r="N374" s="82"/>
      <c r="O374" s="82"/>
      <c r="P374" s="82"/>
      <c r="Q374" s="82"/>
      <c r="R374" s="82"/>
      <c r="S374" s="82"/>
      <c r="T374" s="82"/>
      <c r="U374" s="82"/>
      <c r="V374" s="83"/>
    </row>
    <row r="375" spans="3:22" s="66" customFormat="1" ht="39" customHeight="1">
      <c r="C375" s="82"/>
      <c r="D375" s="82"/>
      <c r="E375" s="82"/>
      <c r="F375" s="82"/>
      <c r="G375" s="82"/>
      <c r="H375" s="82"/>
      <c r="I375" s="82"/>
      <c r="J375" s="82"/>
      <c r="K375" s="82"/>
      <c r="L375" s="82"/>
      <c r="M375" s="82"/>
      <c r="N375" s="82"/>
      <c r="O375" s="82"/>
      <c r="P375" s="82"/>
      <c r="Q375" s="82"/>
      <c r="R375" s="82"/>
      <c r="S375" s="82"/>
      <c r="T375" s="82"/>
      <c r="U375" s="82"/>
      <c r="V375" s="83"/>
    </row>
    <row r="376" spans="3:22" s="66" customFormat="1" ht="39" customHeight="1">
      <c r="C376" s="82"/>
      <c r="D376" s="82"/>
      <c r="E376" s="82"/>
      <c r="F376" s="82"/>
      <c r="G376" s="82"/>
      <c r="H376" s="82"/>
      <c r="I376" s="82"/>
      <c r="J376" s="82"/>
      <c r="K376" s="82"/>
      <c r="L376" s="82"/>
      <c r="M376" s="82"/>
      <c r="N376" s="82"/>
      <c r="O376" s="82"/>
      <c r="P376" s="82"/>
      <c r="Q376" s="82"/>
      <c r="R376" s="82"/>
      <c r="S376" s="82"/>
      <c r="T376" s="82"/>
      <c r="U376" s="82"/>
      <c r="V376" s="83"/>
    </row>
    <row r="377" spans="3:22" s="66" customFormat="1" ht="39" customHeight="1">
      <c r="C377" s="82"/>
      <c r="D377" s="82"/>
      <c r="E377" s="82"/>
      <c r="F377" s="82"/>
      <c r="G377" s="82"/>
      <c r="H377" s="82"/>
      <c r="I377" s="82"/>
      <c r="J377" s="82"/>
      <c r="K377" s="82"/>
      <c r="L377" s="82"/>
      <c r="M377" s="82"/>
      <c r="N377" s="82"/>
      <c r="O377" s="82"/>
      <c r="P377" s="82"/>
      <c r="Q377" s="82"/>
      <c r="R377" s="82"/>
      <c r="S377" s="82"/>
      <c r="T377" s="82"/>
      <c r="U377" s="82"/>
      <c r="V377" s="83"/>
    </row>
    <row r="378" spans="3:22" s="66" customFormat="1" ht="39" customHeight="1">
      <c r="C378" s="82"/>
      <c r="D378" s="82"/>
      <c r="E378" s="82"/>
      <c r="F378" s="82"/>
      <c r="G378" s="82"/>
      <c r="H378" s="82"/>
      <c r="I378" s="82"/>
      <c r="J378" s="82"/>
      <c r="K378" s="82"/>
      <c r="L378" s="82"/>
      <c r="M378" s="82"/>
      <c r="N378" s="82"/>
      <c r="O378" s="82"/>
      <c r="P378" s="82"/>
      <c r="Q378" s="82"/>
      <c r="R378" s="82"/>
      <c r="S378" s="82"/>
      <c r="T378" s="82"/>
      <c r="U378" s="82"/>
      <c r="V378" s="83"/>
    </row>
    <row r="379" spans="3:22" s="66" customFormat="1" ht="39" customHeight="1">
      <c r="C379" s="82"/>
      <c r="D379" s="82"/>
      <c r="E379" s="82"/>
      <c r="F379" s="82"/>
      <c r="G379" s="82"/>
      <c r="H379" s="82"/>
      <c r="I379" s="82"/>
      <c r="J379" s="82"/>
      <c r="K379" s="82"/>
      <c r="L379" s="82"/>
      <c r="M379" s="82"/>
      <c r="N379" s="82"/>
      <c r="O379" s="82"/>
      <c r="P379" s="82"/>
      <c r="Q379" s="82"/>
      <c r="R379" s="82"/>
      <c r="S379" s="82"/>
      <c r="T379" s="82"/>
      <c r="U379" s="82"/>
      <c r="V379" s="83"/>
    </row>
    <row r="380" spans="3:22" s="66" customFormat="1" ht="39" customHeight="1">
      <c r="C380" s="82"/>
      <c r="D380" s="82"/>
      <c r="E380" s="82"/>
      <c r="F380" s="82"/>
      <c r="G380" s="82"/>
      <c r="H380" s="82"/>
      <c r="I380" s="82"/>
      <c r="J380" s="82"/>
      <c r="K380" s="82"/>
      <c r="L380" s="82"/>
      <c r="M380" s="82"/>
      <c r="N380" s="82"/>
      <c r="O380" s="82"/>
      <c r="P380" s="82"/>
      <c r="Q380" s="82"/>
      <c r="R380" s="82"/>
      <c r="S380" s="82"/>
      <c r="T380" s="82"/>
      <c r="U380" s="82"/>
      <c r="V380" s="83"/>
    </row>
    <row r="381" spans="3:22" s="66" customFormat="1" ht="39" customHeight="1">
      <c r="C381" s="82"/>
      <c r="D381" s="82"/>
      <c r="E381" s="82"/>
      <c r="F381" s="82"/>
      <c r="G381" s="82"/>
      <c r="H381" s="82"/>
      <c r="I381" s="82"/>
      <c r="J381" s="82"/>
      <c r="K381" s="82"/>
      <c r="L381" s="82"/>
      <c r="M381" s="82"/>
      <c r="N381" s="82"/>
      <c r="O381" s="82"/>
      <c r="P381" s="82"/>
      <c r="Q381" s="82"/>
      <c r="R381" s="82"/>
      <c r="S381" s="82"/>
      <c r="T381" s="82"/>
      <c r="U381" s="82"/>
      <c r="V381" s="83"/>
    </row>
    <row r="382" spans="3:22" s="66" customFormat="1" ht="39" customHeight="1">
      <c r="C382" s="82"/>
      <c r="D382" s="82"/>
      <c r="E382" s="82"/>
      <c r="F382" s="82"/>
      <c r="G382" s="82"/>
      <c r="H382" s="82"/>
      <c r="I382" s="82"/>
      <c r="J382" s="82"/>
      <c r="K382" s="82"/>
      <c r="L382" s="82"/>
      <c r="M382" s="82"/>
      <c r="N382" s="82"/>
      <c r="O382" s="82"/>
      <c r="P382" s="82"/>
      <c r="Q382" s="82"/>
      <c r="R382" s="82"/>
      <c r="S382" s="82"/>
      <c r="T382" s="82"/>
      <c r="U382" s="82"/>
      <c r="V382" s="83"/>
    </row>
    <row r="383" spans="3:22" s="66" customFormat="1" ht="39" customHeight="1">
      <c r="C383" s="82"/>
      <c r="D383" s="82"/>
      <c r="E383" s="82"/>
      <c r="F383" s="82"/>
      <c r="G383" s="82"/>
      <c r="H383" s="82"/>
      <c r="I383" s="82"/>
      <c r="J383" s="82"/>
      <c r="K383" s="82"/>
      <c r="L383" s="82"/>
      <c r="M383" s="82"/>
      <c r="N383" s="82"/>
      <c r="O383" s="82"/>
      <c r="P383" s="82"/>
      <c r="Q383" s="82"/>
      <c r="R383" s="82"/>
      <c r="S383" s="82"/>
      <c r="T383" s="82"/>
      <c r="U383" s="82"/>
      <c r="V383" s="83"/>
    </row>
    <row r="384" spans="3:22" s="66" customFormat="1" ht="39" customHeight="1">
      <c r="C384" s="82"/>
      <c r="D384" s="82"/>
      <c r="E384" s="82"/>
      <c r="F384" s="82"/>
      <c r="G384" s="82"/>
      <c r="H384" s="82"/>
      <c r="I384" s="82"/>
      <c r="J384" s="82"/>
      <c r="K384" s="82"/>
      <c r="L384" s="82"/>
      <c r="M384" s="82"/>
      <c r="N384" s="82"/>
      <c r="O384" s="82"/>
      <c r="P384" s="82"/>
      <c r="Q384" s="82"/>
      <c r="R384" s="82"/>
      <c r="S384" s="82"/>
      <c r="T384" s="82"/>
      <c r="U384" s="82"/>
      <c r="V384" s="83"/>
    </row>
    <row r="385" spans="3:22" s="66" customFormat="1" ht="39" customHeight="1">
      <c r="C385" s="82"/>
      <c r="D385" s="82"/>
      <c r="E385" s="82"/>
      <c r="F385" s="82"/>
      <c r="G385" s="82"/>
      <c r="H385" s="82"/>
      <c r="I385" s="82"/>
      <c r="J385" s="82"/>
      <c r="K385" s="82"/>
      <c r="L385" s="82"/>
      <c r="M385" s="82"/>
      <c r="N385" s="82"/>
      <c r="O385" s="82"/>
      <c r="P385" s="82"/>
      <c r="Q385" s="82"/>
      <c r="R385" s="82"/>
      <c r="S385" s="82"/>
      <c r="T385" s="82"/>
      <c r="U385" s="82"/>
      <c r="V385" s="83"/>
    </row>
    <row r="386" spans="3:22" s="66" customFormat="1" ht="39" customHeight="1">
      <c r="C386" s="82"/>
      <c r="D386" s="82"/>
      <c r="E386" s="82"/>
      <c r="F386" s="82"/>
      <c r="G386" s="82"/>
      <c r="H386" s="82"/>
      <c r="I386" s="82"/>
      <c r="J386" s="82"/>
      <c r="K386" s="82"/>
      <c r="L386" s="82"/>
      <c r="M386" s="82"/>
      <c r="N386" s="82"/>
      <c r="O386" s="82"/>
      <c r="P386" s="82"/>
      <c r="Q386" s="82"/>
      <c r="R386" s="82"/>
      <c r="S386" s="82"/>
      <c r="T386" s="82"/>
      <c r="U386" s="82"/>
      <c r="V386" s="83"/>
    </row>
    <row r="387" spans="3:22" s="66" customFormat="1" ht="39" customHeight="1">
      <c r="C387" s="82"/>
      <c r="D387" s="82"/>
      <c r="E387" s="82"/>
      <c r="F387" s="82"/>
      <c r="G387" s="82"/>
      <c r="H387" s="82"/>
      <c r="I387" s="82"/>
      <c r="J387" s="82"/>
      <c r="K387" s="82"/>
      <c r="L387" s="82"/>
      <c r="M387" s="82"/>
      <c r="N387" s="82"/>
      <c r="O387" s="82"/>
      <c r="P387" s="82"/>
      <c r="Q387" s="82"/>
      <c r="R387" s="82"/>
      <c r="S387" s="82"/>
      <c r="T387" s="82"/>
      <c r="U387" s="82"/>
      <c r="V387" s="83"/>
    </row>
    <row r="388" spans="3:22" s="66" customFormat="1" ht="39" customHeight="1">
      <c r="C388" s="82"/>
      <c r="D388" s="82"/>
      <c r="E388" s="82"/>
      <c r="F388" s="82"/>
      <c r="G388" s="82"/>
      <c r="H388" s="82"/>
      <c r="I388" s="82"/>
      <c r="J388" s="82"/>
      <c r="K388" s="82"/>
      <c r="L388" s="82"/>
      <c r="M388" s="82"/>
      <c r="N388" s="82"/>
      <c r="O388" s="82"/>
      <c r="P388" s="82"/>
      <c r="Q388" s="82"/>
      <c r="R388" s="82"/>
      <c r="S388" s="82"/>
      <c r="T388" s="82"/>
      <c r="U388" s="82"/>
      <c r="V388" s="83"/>
    </row>
    <row r="389" spans="3:22" s="66" customFormat="1" ht="39" customHeight="1">
      <c r="C389" s="82"/>
      <c r="D389" s="82"/>
      <c r="E389" s="82"/>
      <c r="F389" s="82"/>
      <c r="G389" s="82"/>
      <c r="H389" s="82"/>
      <c r="I389" s="82"/>
      <c r="J389" s="82"/>
      <c r="K389" s="82"/>
      <c r="L389" s="82"/>
      <c r="M389" s="82"/>
      <c r="N389" s="82"/>
      <c r="O389" s="82"/>
      <c r="P389" s="82"/>
      <c r="Q389" s="82"/>
      <c r="R389" s="82"/>
      <c r="S389" s="82"/>
      <c r="T389" s="82"/>
      <c r="U389" s="82"/>
      <c r="V389" s="83"/>
    </row>
    <row r="390" spans="3:22" s="66" customFormat="1" ht="39" customHeight="1">
      <c r="C390" s="82"/>
      <c r="D390" s="82"/>
      <c r="E390" s="82"/>
      <c r="F390" s="82"/>
      <c r="G390" s="82"/>
      <c r="H390" s="82"/>
      <c r="I390" s="82"/>
      <c r="J390" s="82"/>
      <c r="K390" s="82"/>
      <c r="L390" s="82"/>
      <c r="M390" s="82"/>
      <c r="N390" s="82"/>
      <c r="O390" s="82"/>
      <c r="P390" s="82"/>
      <c r="Q390" s="82"/>
      <c r="R390" s="82"/>
      <c r="S390" s="82"/>
      <c r="T390" s="82"/>
      <c r="U390" s="82"/>
      <c r="V390" s="83"/>
    </row>
    <row r="391" spans="3:22" s="66" customFormat="1" ht="39" customHeight="1">
      <c r="C391" s="82"/>
      <c r="D391" s="82"/>
      <c r="E391" s="82"/>
      <c r="F391" s="82"/>
      <c r="G391" s="82"/>
      <c r="H391" s="82"/>
      <c r="I391" s="82"/>
      <c r="J391" s="82"/>
      <c r="K391" s="82"/>
      <c r="L391" s="82"/>
      <c r="M391" s="82"/>
      <c r="N391" s="82"/>
      <c r="O391" s="82"/>
      <c r="P391" s="82"/>
      <c r="Q391" s="82"/>
      <c r="R391" s="82"/>
      <c r="S391" s="82"/>
      <c r="T391" s="82"/>
      <c r="U391" s="82"/>
      <c r="V391" s="83"/>
    </row>
    <row r="392" spans="3:22" s="66" customFormat="1" ht="39" customHeight="1">
      <c r="C392" s="82"/>
      <c r="D392" s="82"/>
      <c r="E392" s="82"/>
      <c r="F392" s="82"/>
      <c r="G392" s="82"/>
      <c r="H392" s="82"/>
      <c r="I392" s="82"/>
      <c r="J392" s="82"/>
      <c r="K392" s="82"/>
      <c r="L392" s="82"/>
      <c r="M392" s="82"/>
      <c r="N392" s="82"/>
      <c r="O392" s="82"/>
      <c r="P392" s="82"/>
      <c r="Q392" s="82"/>
      <c r="R392" s="82"/>
      <c r="S392" s="82"/>
      <c r="T392" s="82"/>
      <c r="U392" s="82"/>
      <c r="V392" s="83"/>
    </row>
    <row r="393" spans="3:22" s="66" customFormat="1" ht="39" customHeight="1">
      <c r="C393" s="82"/>
      <c r="D393" s="82"/>
      <c r="E393" s="82"/>
      <c r="F393" s="82"/>
      <c r="G393" s="82"/>
      <c r="H393" s="82"/>
      <c r="I393" s="82"/>
      <c r="J393" s="82"/>
      <c r="K393" s="82"/>
      <c r="L393" s="82"/>
      <c r="M393" s="82"/>
      <c r="N393" s="82"/>
      <c r="O393" s="82"/>
      <c r="P393" s="82"/>
      <c r="Q393" s="82"/>
      <c r="R393" s="82"/>
      <c r="S393" s="82"/>
      <c r="T393" s="82"/>
      <c r="U393" s="82"/>
      <c r="V393" s="83"/>
    </row>
    <row r="394" spans="3:22" s="66" customFormat="1" ht="39" customHeight="1">
      <c r="C394" s="82"/>
      <c r="D394" s="82"/>
      <c r="E394" s="82"/>
      <c r="F394" s="82"/>
      <c r="G394" s="82"/>
      <c r="H394" s="82"/>
      <c r="I394" s="82"/>
      <c r="J394" s="82"/>
      <c r="K394" s="82"/>
      <c r="L394" s="82"/>
      <c r="M394" s="82"/>
      <c r="N394" s="82"/>
      <c r="O394" s="82"/>
      <c r="P394" s="82"/>
      <c r="Q394" s="82"/>
      <c r="R394" s="82"/>
      <c r="S394" s="82"/>
      <c r="T394" s="82"/>
      <c r="U394" s="82"/>
      <c r="V394" s="83"/>
    </row>
    <row r="395" spans="3:22" s="66" customFormat="1" ht="39" customHeight="1">
      <c r="C395" s="82"/>
      <c r="D395" s="82"/>
      <c r="E395" s="82"/>
      <c r="F395" s="82"/>
      <c r="G395" s="82"/>
      <c r="H395" s="82"/>
      <c r="I395" s="82"/>
      <c r="J395" s="82"/>
      <c r="K395" s="82"/>
      <c r="L395" s="82"/>
      <c r="M395" s="82"/>
      <c r="N395" s="82"/>
      <c r="O395" s="82"/>
      <c r="P395" s="82"/>
      <c r="Q395" s="82"/>
      <c r="R395" s="82"/>
      <c r="S395" s="82"/>
      <c r="T395" s="82"/>
      <c r="U395" s="82"/>
      <c r="V395" s="83"/>
    </row>
    <row r="396" spans="3:22" s="66" customFormat="1" ht="39" customHeight="1">
      <c r="C396" s="82"/>
      <c r="D396" s="82"/>
      <c r="E396" s="82"/>
      <c r="F396" s="82"/>
      <c r="G396" s="82"/>
      <c r="H396" s="82"/>
      <c r="I396" s="82"/>
      <c r="J396" s="82"/>
      <c r="K396" s="82"/>
      <c r="L396" s="82"/>
      <c r="M396" s="82"/>
      <c r="N396" s="82"/>
      <c r="O396" s="82"/>
      <c r="P396" s="82"/>
      <c r="Q396" s="82"/>
      <c r="R396" s="82"/>
      <c r="S396" s="82"/>
      <c r="T396" s="82"/>
      <c r="U396" s="82"/>
      <c r="V396" s="83"/>
    </row>
    <row r="397" spans="3:22" s="66" customFormat="1" ht="39" customHeight="1">
      <c r="C397" s="82"/>
      <c r="D397" s="82"/>
      <c r="E397" s="82"/>
      <c r="F397" s="82"/>
      <c r="G397" s="82"/>
      <c r="H397" s="82"/>
      <c r="I397" s="82"/>
      <c r="J397" s="82"/>
      <c r="K397" s="82"/>
      <c r="L397" s="82"/>
      <c r="M397" s="82"/>
      <c r="N397" s="82"/>
      <c r="O397" s="82"/>
      <c r="P397" s="82"/>
      <c r="Q397" s="82"/>
      <c r="R397" s="82"/>
      <c r="S397" s="82"/>
      <c r="T397" s="82"/>
      <c r="U397" s="82"/>
      <c r="V397" s="83"/>
    </row>
    <row r="398" spans="3:22" s="66" customFormat="1" ht="39" customHeight="1">
      <c r="C398" s="82"/>
      <c r="D398" s="82"/>
      <c r="E398" s="82"/>
      <c r="F398" s="82"/>
      <c r="G398" s="82"/>
      <c r="H398" s="82"/>
      <c r="I398" s="82"/>
      <c r="J398" s="82"/>
      <c r="K398" s="82"/>
      <c r="L398" s="82"/>
      <c r="M398" s="82"/>
      <c r="N398" s="82"/>
      <c r="O398" s="82"/>
      <c r="P398" s="82"/>
      <c r="Q398" s="82"/>
      <c r="R398" s="82"/>
      <c r="S398" s="82"/>
      <c r="T398" s="82"/>
      <c r="U398" s="82"/>
      <c r="V398" s="83"/>
    </row>
    <row r="399" spans="3:22" s="66" customFormat="1" ht="39" customHeight="1">
      <c r="C399" s="82"/>
      <c r="D399" s="82"/>
      <c r="E399" s="82"/>
      <c r="F399" s="82"/>
      <c r="G399" s="82"/>
      <c r="H399" s="82"/>
      <c r="I399" s="82"/>
      <c r="J399" s="82"/>
      <c r="K399" s="82"/>
      <c r="L399" s="82"/>
      <c r="M399" s="82"/>
      <c r="N399" s="82"/>
      <c r="O399" s="82"/>
      <c r="P399" s="82"/>
      <c r="Q399" s="82"/>
      <c r="R399" s="82"/>
      <c r="S399" s="82"/>
      <c r="T399" s="82"/>
      <c r="U399" s="82"/>
      <c r="V399" s="83"/>
    </row>
    <row r="400" spans="3:22" s="66" customFormat="1" ht="39" customHeight="1">
      <c r="C400" s="82"/>
      <c r="D400" s="82"/>
      <c r="E400" s="82"/>
      <c r="F400" s="82"/>
      <c r="G400" s="82"/>
      <c r="H400" s="82"/>
      <c r="I400" s="82"/>
      <c r="J400" s="82"/>
      <c r="K400" s="82"/>
      <c r="L400" s="82"/>
      <c r="M400" s="82"/>
      <c r="N400" s="82"/>
      <c r="O400" s="82"/>
      <c r="P400" s="82"/>
      <c r="Q400" s="82"/>
      <c r="R400" s="82"/>
      <c r="S400" s="82"/>
      <c r="T400" s="82"/>
      <c r="U400" s="82"/>
      <c r="V400" s="83"/>
    </row>
    <row r="401" spans="3:22" s="66" customFormat="1" ht="39" customHeight="1">
      <c r="C401" s="82"/>
      <c r="D401" s="82"/>
      <c r="E401" s="82"/>
      <c r="F401" s="82"/>
      <c r="G401" s="82"/>
      <c r="H401" s="82"/>
      <c r="I401" s="82"/>
      <c r="J401" s="82"/>
      <c r="K401" s="82"/>
      <c r="L401" s="82"/>
      <c r="M401" s="82"/>
      <c r="N401" s="82"/>
      <c r="O401" s="82"/>
      <c r="P401" s="82"/>
      <c r="Q401" s="82"/>
      <c r="R401" s="82"/>
      <c r="S401" s="82"/>
      <c r="T401" s="82"/>
      <c r="U401" s="82"/>
      <c r="V401" s="83"/>
    </row>
    <row r="402" spans="3:22" s="66" customFormat="1" ht="39" customHeight="1">
      <c r="C402" s="82"/>
      <c r="D402" s="82"/>
      <c r="E402" s="82"/>
      <c r="F402" s="82"/>
      <c r="G402" s="82"/>
      <c r="H402" s="82"/>
      <c r="I402" s="82"/>
      <c r="J402" s="82"/>
      <c r="K402" s="82"/>
      <c r="L402" s="82"/>
      <c r="M402" s="82"/>
      <c r="N402" s="82"/>
      <c r="O402" s="82"/>
      <c r="P402" s="82"/>
      <c r="Q402" s="82"/>
      <c r="R402" s="82"/>
      <c r="S402" s="82"/>
      <c r="T402" s="82"/>
      <c r="U402" s="82"/>
      <c r="V402" s="83"/>
    </row>
    <row r="403" spans="3:22" s="66" customFormat="1" ht="39" customHeight="1">
      <c r="C403" s="82"/>
      <c r="D403" s="82"/>
      <c r="E403" s="82"/>
      <c r="F403" s="82"/>
      <c r="G403" s="82"/>
      <c r="H403" s="82"/>
      <c r="I403" s="82"/>
      <c r="J403" s="82"/>
      <c r="K403" s="82"/>
      <c r="L403" s="82"/>
      <c r="M403" s="82"/>
      <c r="N403" s="82"/>
      <c r="O403" s="82"/>
      <c r="P403" s="82"/>
      <c r="Q403" s="82"/>
      <c r="R403" s="82"/>
      <c r="S403" s="82"/>
      <c r="T403" s="82"/>
      <c r="U403" s="82"/>
      <c r="V403" s="83"/>
    </row>
    <row r="404" spans="3:22" s="66" customFormat="1" ht="39" customHeight="1">
      <c r="C404" s="82"/>
      <c r="D404" s="82"/>
      <c r="E404" s="82"/>
      <c r="F404" s="82"/>
      <c r="G404" s="82"/>
      <c r="H404" s="82"/>
      <c r="I404" s="82"/>
      <c r="J404" s="82"/>
      <c r="K404" s="82"/>
      <c r="L404" s="82"/>
      <c r="M404" s="82"/>
      <c r="N404" s="82"/>
      <c r="O404" s="82"/>
      <c r="P404" s="82"/>
      <c r="Q404" s="82"/>
      <c r="R404" s="82"/>
      <c r="S404" s="82"/>
      <c r="T404" s="82"/>
      <c r="U404" s="82"/>
      <c r="V404" s="83"/>
    </row>
    <row r="405" spans="3:22" s="66" customFormat="1" ht="39" customHeight="1">
      <c r="C405" s="82"/>
      <c r="D405" s="82"/>
      <c r="E405" s="82"/>
      <c r="F405" s="82"/>
      <c r="G405" s="82"/>
      <c r="H405" s="82"/>
      <c r="I405" s="82"/>
      <c r="J405" s="82"/>
      <c r="K405" s="82"/>
      <c r="L405" s="82"/>
      <c r="M405" s="82"/>
      <c r="N405" s="82"/>
      <c r="O405" s="82"/>
      <c r="P405" s="82"/>
      <c r="Q405" s="82"/>
      <c r="R405" s="82"/>
      <c r="S405" s="82"/>
      <c r="T405" s="82"/>
      <c r="U405" s="82"/>
      <c r="V405" s="83"/>
    </row>
    <row r="406" spans="3:22" s="66" customFormat="1" ht="39" customHeight="1">
      <c r="C406" s="82"/>
      <c r="D406" s="82"/>
      <c r="E406" s="82"/>
      <c r="F406" s="82"/>
      <c r="G406" s="82"/>
      <c r="H406" s="82"/>
      <c r="I406" s="82"/>
      <c r="J406" s="82"/>
      <c r="K406" s="82"/>
      <c r="L406" s="82"/>
      <c r="M406" s="82"/>
      <c r="N406" s="82"/>
      <c r="O406" s="82"/>
      <c r="P406" s="82"/>
      <c r="Q406" s="82"/>
      <c r="R406" s="82"/>
      <c r="S406" s="82"/>
      <c r="T406" s="82"/>
      <c r="U406" s="82"/>
      <c r="V406" s="83"/>
    </row>
    <row r="407" spans="3:22" s="66" customFormat="1" ht="39" customHeight="1">
      <c r="C407" s="82"/>
      <c r="D407" s="82"/>
      <c r="E407" s="82"/>
      <c r="F407" s="82"/>
      <c r="G407" s="82"/>
      <c r="H407" s="82"/>
      <c r="I407" s="82"/>
      <c r="J407" s="82"/>
      <c r="K407" s="82"/>
      <c r="L407" s="82"/>
      <c r="M407" s="82"/>
      <c r="N407" s="82"/>
      <c r="O407" s="82"/>
      <c r="P407" s="82"/>
      <c r="Q407" s="82"/>
      <c r="R407" s="82"/>
      <c r="S407" s="82"/>
      <c r="T407" s="82"/>
      <c r="U407" s="82"/>
      <c r="V407" s="83"/>
    </row>
    <row r="408" spans="3:22" s="66" customFormat="1" ht="39" customHeight="1">
      <c r="C408" s="82"/>
      <c r="D408" s="82"/>
      <c r="E408" s="82"/>
      <c r="F408" s="82"/>
      <c r="G408" s="82"/>
      <c r="H408" s="82"/>
      <c r="I408" s="82"/>
      <c r="J408" s="82"/>
      <c r="K408" s="82"/>
      <c r="L408" s="82"/>
      <c r="M408" s="82"/>
      <c r="N408" s="82"/>
      <c r="O408" s="82"/>
      <c r="P408" s="82"/>
      <c r="Q408" s="82"/>
      <c r="R408" s="82"/>
      <c r="S408" s="82"/>
      <c r="T408" s="82"/>
      <c r="U408" s="82"/>
      <c r="V408" s="83"/>
    </row>
    <row r="409" spans="3:22" s="66" customFormat="1" ht="39" customHeight="1">
      <c r="C409" s="82"/>
      <c r="D409" s="82"/>
      <c r="E409" s="82"/>
      <c r="F409" s="82"/>
      <c r="G409" s="82"/>
      <c r="H409" s="82"/>
      <c r="I409" s="82"/>
      <c r="J409" s="82"/>
      <c r="K409" s="82"/>
      <c r="L409" s="82"/>
      <c r="M409" s="82"/>
      <c r="N409" s="82"/>
      <c r="O409" s="82"/>
      <c r="P409" s="82"/>
      <c r="Q409" s="82"/>
      <c r="R409" s="82"/>
      <c r="S409" s="82"/>
      <c r="T409" s="82"/>
      <c r="U409" s="82"/>
      <c r="V409" s="83"/>
    </row>
    <row r="410" spans="3:22" s="66" customFormat="1" ht="39" customHeight="1">
      <c r="C410" s="82"/>
      <c r="D410" s="82"/>
      <c r="E410" s="82"/>
      <c r="F410" s="82"/>
      <c r="G410" s="82"/>
      <c r="H410" s="82"/>
      <c r="I410" s="82"/>
      <c r="J410" s="82"/>
      <c r="K410" s="82"/>
      <c r="L410" s="82"/>
      <c r="M410" s="82"/>
      <c r="N410" s="82"/>
      <c r="O410" s="82"/>
      <c r="P410" s="82"/>
      <c r="Q410" s="82"/>
      <c r="R410" s="82"/>
      <c r="S410" s="82"/>
      <c r="T410" s="82"/>
      <c r="U410" s="82"/>
      <c r="V410" s="83"/>
    </row>
    <row r="411" spans="3:22" s="66" customFormat="1" ht="39" customHeight="1">
      <c r="C411" s="82"/>
      <c r="D411" s="82"/>
      <c r="E411" s="82"/>
      <c r="F411" s="82"/>
      <c r="G411" s="82"/>
      <c r="H411" s="82"/>
      <c r="I411" s="82"/>
      <c r="J411" s="82"/>
      <c r="K411" s="82"/>
      <c r="L411" s="82"/>
      <c r="M411" s="82"/>
      <c r="N411" s="82"/>
      <c r="O411" s="82"/>
      <c r="P411" s="82"/>
      <c r="Q411" s="82"/>
      <c r="R411" s="82"/>
      <c r="S411" s="82"/>
      <c r="T411" s="82"/>
      <c r="U411" s="82"/>
      <c r="V411" s="83"/>
    </row>
    <row r="412" spans="3:22" s="66" customFormat="1" ht="39" customHeight="1">
      <c r="C412" s="82"/>
      <c r="D412" s="82"/>
      <c r="E412" s="82"/>
      <c r="F412" s="82"/>
      <c r="G412" s="82"/>
      <c r="H412" s="82"/>
      <c r="I412" s="82"/>
      <c r="J412" s="82"/>
      <c r="K412" s="82"/>
      <c r="L412" s="82"/>
      <c r="M412" s="82"/>
      <c r="N412" s="82"/>
      <c r="O412" s="82"/>
      <c r="P412" s="82"/>
      <c r="Q412" s="82"/>
      <c r="R412" s="82"/>
      <c r="S412" s="82"/>
      <c r="T412" s="82"/>
      <c r="U412" s="82"/>
      <c r="V412" s="83"/>
    </row>
    <row r="413" spans="3:22" s="66" customFormat="1" ht="39" customHeight="1">
      <c r="C413" s="82"/>
      <c r="D413" s="82"/>
      <c r="E413" s="82"/>
      <c r="F413" s="82"/>
      <c r="G413" s="82"/>
      <c r="H413" s="82"/>
      <c r="I413" s="82"/>
      <c r="J413" s="82"/>
      <c r="K413" s="82"/>
      <c r="L413" s="82"/>
      <c r="M413" s="82"/>
      <c r="N413" s="82"/>
      <c r="O413" s="82"/>
      <c r="P413" s="82"/>
      <c r="Q413" s="82"/>
      <c r="R413" s="82"/>
      <c r="S413" s="82"/>
      <c r="T413" s="82"/>
      <c r="U413" s="82"/>
      <c r="V413" s="83"/>
    </row>
    <row r="414" spans="3:22" s="66" customFormat="1" ht="39" customHeight="1">
      <c r="C414" s="82"/>
      <c r="D414" s="82"/>
      <c r="E414" s="82"/>
      <c r="F414" s="82"/>
      <c r="G414" s="82"/>
      <c r="H414" s="82"/>
      <c r="I414" s="82"/>
      <c r="J414" s="82"/>
      <c r="K414" s="82"/>
      <c r="L414" s="82"/>
      <c r="M414" s="82"/>
      <c r="N414" s="82"/>
      <c r="O414" s="82"/>
      <c r="P414" s="82"/>
      <c r="Q414" s="82"/>
      <c r="R414" s="82"/>
      <c r="S414" s="82"/>
      <c r="T414" s="82"/>
      <c r="U414" s="82"/>
      <c r="V414" s="83"/>
    </row>
    <row r="415" spans="3:22" s="66" customFormat="1" ht="39" customHeight="1">
      <c r="C415" s="82"/>
      <c r="D415" s="82"/>
      <c r="E415" s="82"/>
      <c r="F415" s="82"/>
      <c r="G415" s="82"/>
      <c r="H415" s="82"/>
      <c r="I415" s="82"/>
      <c r="J415" s="82"/>
      <c r="K415" s="82"/>
      <c r="L415" s="82"/>
      <c r="M415" s="82"/>
      <c r="N415" s="82"/>
      <c r="O415" s="82"/>
      <c r="P415" s="82"/>
      <c r="Q415" s="82"/>
      <c r="R415" s="82"/>
      <c r="S415" s="82"/>
      <c r="T415" s="82"/>
      <c r="U415" s="82"/>
      <c r="V415" s="83"/>
    </row>
    <row r="416" spans="3:22" s="66" customFormat="1" ht="39" customHeight="1">
      <c r="C416" s="82"/>
      <c r="D416" s="82"/>
      <c r="E416" s="82"/>
      <c r="F416" s="82"/>
      <c r="G416" s="82"/>
      <c r="H416" s="82"/>
      <c r="I416" s="82"/>
      <c r="J416" s="82"/>
      <c r="K416" s="82"/>
      <c r="L416" s="82"/>
      <c r="M416" s="82"/>
      <c r="N416" s="82"/>
      <c r="O416" s="82"/>
      <c r="P416" s="82"/>
      <c r="Q416" s="82"/>
      <c r="R416" s="82"/>
      <c r="S416" s="82"/>
      <c r="T416" s="82"/>
      <c r="U416" s="82"/>
      <c r="V416" s="83"/>
    </row>
    <row r="417" spans="3:22" s="66" customFormat="1" ht="39" customHeight="1">
      <c r="C417" s="82"/>
      <c r="D417" s="82"/>
      <c r="E417" s="82"/>
      <c r="F417" s="82"/>
      <c r="G417" s="82"/>
      <c r="H417" s="82"/>
      <c r="I417" s="82"/>
      <c r="J417" s="82"/>
      <c r="K417" s="82"/>
      <c r="L417" s="82"/>
      <c r="M417" s="82"/>
      <c r="N417" s="82"/>
      <c r="O417" s="82"/>
      <c r="P417" s="82"/>
      <c r="Q417" s="82"/>
      <c r="R417" s="82"/>
      <c r="S417" s="82"/>
      <c r="T417" s="82"/>
      <c r="U417" s="82"/>
      <c r="V417" s="83"/>
    </row>
    <row r="418" spans="3:22" s="66" customFormat="1" ht="39" customHeight="1">
      <c r="C418" s="82"/>
      <c r="D418" s="82"/>
      <c r="E418" s="82"/>
      <c r="F418" s="82"/>
      <c r="G418" s="82"/>
      <c r="H418" s="82"/>
      <c r="I418" s="82"/>
      <c r="J418" s="82"/>
      <c r="K418" s="82"/>
      <c r="L418" s="82"/>
      <c r="M418" s="82"/>
      <c r="N418" s="82"/>
      <c r="O418" s="82"/>
      <c r="P418" s="82"/>
      <c r="Q418" s="82"/>
      <c r="R418" s="82"/>
      <c r="S418" s="82"/>
      <c r="T418" s="82"/>
      <c r="U418" s="82"/>
      <c r="V418" s="83"/>
    </row>
    <row r="419" spans="3:22" s="66" customFormat="1" ht="39" customHeight="1">
      <c r="C419" s="82"/>
      <c r="D419" s="82"/>
      <c r="E419" s="82"/>
      <c r="F419" s="82"/>
      <c r="G419" s="82"/>
      <c r="H419" s="82"/>
      <c r="I419" s="82"/>
      <c r="J419" s="82"/>
      <c r="K419" s="82"/>
      <c r="L419" s="82"/>
      <c r="M419" s="82"/>
      <c r="N419" s="82"/>
      <c r="O419" s="82"/>
      <c r="P419" s="82"/>
      <c r="Q419" s="82"/>
      <c r="R419" s="82"/>
      <c r="S419" s="82"/>
      <c r="T419" s="82"/>
      <c r="U419" s="82"/>
      <c r="V419" s="83"/>
    </row>
    <row r="420" spans="3:22" s="66" customFormat="1" ht="39" customHeight="1">
      <c r="C420" s="82"/>
      <c r="D420" s="82"/>
      <c r="E420" s="82"/>
      <c r="F420" s="82"/>
      <c r="G420" s="82"/>
      <c r="H420" s="82"/>
      <c r="I420" s="82"/>
      <c r="J420" s="82"/>
      <c r="K420" s="82"/>
      <c r="L420" s="82"/>
      <c r="M420" s="82"/>
      <c r="N420" s="82"/>
      <c r="O420" s="82"/>
      <c r="P420" s="82"/>
      <c r="Q420" s="82"/>
      <c r="R420" s="82"/>
      <c r="S420" s="82"/>
      <c r="T420" s="82"/>
      <c r="U420" s="82"/>
      <c r="V420" s="83"/>
    </row>
    <row r="421" spans="3:22" s="66" customFormat="1" ht="39" customHeight="1">
      <c r="C421" s="82"/>
      <c r="D421" s="82"/>
      <c r="E421" s="82"/>
      <c r="F421" s="82"/>
      <c r="G421" s="82"/>
      <c r="H421" s="82"/>
      <c r="I421" s="82"/>
      <c r="J421" s="82"/>
      <c r="K421" s="82"/>
      <c r="L421" s="82"/>
      <c r="M421" s="82"/>
      <c r="N421" s="82"/>
      <c r="O421" s="82"/>
      <c r="P421" s="82"/>
      <c r="Q421" s="82"/>
      <c r="R421" s="82"/>
      <c r="S421" s="82"/>
      <c r="T421" s="82"/>
      <c r="U421" s="82"/>
      <c r="V421" s="83"/>
    </row>
    <row r="422" spans="3:22" s="66" customFormat="1" ht="39" customHeight="1">
      <c r="C422" s="82"/>
      <c r="D422" s="82"/>
      <c r="E422" s="82"/>
      <c r="F422" s="82"/>
      <c r="G422" s="82"/>
      <c r="H422" s="82"/>
      <c r="I422" s="82"/>
      <c r="J422" s="82"/>
      <c r="K422" s="82"/>
      <c r="L422" s="82"/>
      <c r="M422" s="82"/>
      <c r="N422" s="82"/>
      <c r="O422" s="82"/>
      <c r="P422" s="82"/>
      <c r="Q422" s="82"/>
      <c r="R422" s="82"/>
      <c r="S422" s="82"/>
      <c r="T422" s="82"/>
      <c r="U422" s="82"/>
      <c r="V422" s="83"/>
    </row>
    <row r="423" spans="3:22" s="66" customFormat="1" ht="39" customHeight="1">
      <c r="C423" s="82"/>
      <c r="D423" s="82"/>
      <c r="E423" s="82"/>
      <c r="F423" s="82"/>
      <c r="G423" s="82"/>
      <c r="H423" s="82"/>
      <c r="I423" s="82"/>
      <c r="J423" s="82"/>
      <c r="K423" s="82"/>
      <c r="L423" s="82"/>
      <c r="M423" s="82"/>
      <c r="N423" s="82"/>
      <c r="O423" s="82"/>
      <c r="P423" s="82"/>
      <c r="Q423" s="82"/>
      <c r="R423" s="82"/>
      <c r="S423" s="82"/>
      <c r="T423" s="82"/>
      <c r="U423" s="82"/>
      <c r="V423" s="83"/>
    </row>
    <row r="424" spans="3:22" s="66" customFormat="1" ht="39" customHeight="1">
      <c r="C424" s="82"/>
      <c r="D424" s="82"/>
      <c r="E424" s="82"/>
      <c r="F424" s="82"/>
      <c r="G424" s="82"/>
      <c r="H424" s="82"/>
      <c r="I424" s="82"/>
      <c r="J424" s="82"/>
      <c r="K424" s="82"/>
      <c r="L424" s="82"/>
      <c r="M424" s="82"/>
      <c r="N424" s="82"/>
      <c r="O424" s="82"/>
      <c r="P424" s="82"/>
      <c r="Q424" s="82"/>
      <c r="R424" s="82"/>
      <c r="S424" s="82"/>
      <c r="T424" s="82"/>
      <c r="U424" s="82"/>
      <c r="V424" s="83"/>
    </row>
    <row r="425" spans="3:22" s="66" customFormat="1" ht="39" customHeight="1">
      <c r="C425" s="82"/>
      <c r="D425" s="82"/>
      <c r="E425" s="82"/>
      <c r="F425" s="82"/>
      <c r="G425" s="82"/>
      <c r="H425" s="82"/>
      <c r="I425" s="82"/>
      <c r="J425" s="82"/>
      <c r="K425" s="82"/>
      <c r="L425" s="82"/>
      <c r="M425" s="82"/>
      <c r="N425" s="82"/>
      <c r="O425" s="82"/>
      <c r="P425" s="82"/>
      <c r="Q425" s="82"/>
      <c r="R425" s="82"/>
      <c r="S425" s="82"/>
      <c r="T425" s="82"/>
      <c r="U425" s="82"/>
      <c r="V425" s="83"/>
    </row>
    <row r="426" spans="3:22" s="66" customFormat="1" ht="39" customHeight="1">
      <c r="C426" s="82"/>
      <c r="D426" s="82"/>
      <c r="E426" s="82"/>
      <c r="F426" s="82"/>
      <c r="G426" s="82"/>
      <c r="H426" s="82"/>
      <c r="I426" s="82"/>
      <c r="J426" s="82"/>
      <c r="K426" s="82"/>
      <c r="L426" s="82"/>
      <c r="M426" s="82"/>
      <c r="N426" s="82"/>
      <c r="O426" s="82"/>
      <c r="P426" s="82"/>
      <c r="Q426" s="82"/>
      <c r="R426" s="82"/>
      <c r="S426" s="82"/>
      <c r="T426" s="82"/>
      <c r="U426" s="82"/>
      <c r="V426" s="83"/>
    </row>
    <row r="427" spans="3:22" s="66" customFormat="1" ht="39" customHeight="1">
      <c r="C427" s="82"/>
      <c r="D427" s="82"/>
      <c r="E427" s="82"/>
      <c r="F427" s="82"/>
      <c r="G427" s="82"/>
      <c r="H427" s="82"/>
      <c r="I427" s="82"/>
      <c r="J427" s="82"/>
      <c r="K427" s="82"/>
      <c r="L427" s="82"/>
      <c r="M427" s="82"/>
      <c r="N427" s="82"/>
      <c r="O427" s="82"/>
      <c r="P427" s="82"/>
      <c r="Q427" s="82"/>
      <c r="R427" s="82"/>
      <c r="S427" s="82"/>
      <c r="T427" s="82"/>
      <c r="U427" s="82"/>
      <c r="V427" s="83"/>
    </row>
    <row r="428" spans="3:22" s="66" customFormat="1" ht="39" customHeight="1">
      <c r="C428" s="82"/>
      <c r="D428" s="82"/>
      <c r="E428" s="82"/>
      <c r="F428" s="82"/>
      <c r="G428" s="82"/>
      <c r="H428" s="82"/>
      <c r="I428" s="82"/>
      <c r="J428" s="82"/>
      <c r="K428" s="82"/>
      <c r="L428" s="82"/>
      <c r="M428" s="82"/>
      <c r="N428" s="82"/>
      <c r="O428" s="82"/>
      <c r="P428" s="82"/>
      <c r="Q428" s="82"/>
      <c r="R428" s="82"/>
      <c r="S428" s="82"/>
      <c r="T428" s="82"/>
      <c r="U428" s="82"/>
      <c r="V428" s="83"/>
    </row>
    <row r="429" spans="3:22" s="66" customFormat="1" ht="39" customHeight="1">
      <c r="C429" s="82"/>
      <c r="D429" s="82"/>
      <c r="E429" s="82"/>
      <c r="F429" s="82"/>
      <c r="G429" s="82"/>
      <c r="H429" s="82"/>
      <c r="I429" s="82"/>
      <c r="J429" s="82"/>
      <c r="K429" s="82"/>
      <c r="L429" s="82"/>
      <c r="M429" s="82"/>
      <c r="N429" s="82"/>
      <c r="O429" s="82"/>
      <c r="P429" s="82"/>
      <c r="Q429" s="82"/>
      <c r="R429" s="82"/>
      <c r="S429" s="82"/>
      <c r="T429" s="82"/>
      <c r="U429" s="82"/>
      <c r="V429" s="83"/>
    </row>
    <row r="430" spans="3:22" s="66" customFormat="1" ht="39" customHeight="1">
      <c r="C430" s="82"/>
      <c r="D430" s="82"/>
      <c r="E430" s="82"/>
      <c r="F430" s="82"/>
      <c r="G430" s="82"/>
      <c r="H430" s="82"/>
      <c r="I430" s="82"/>
      <c r="J430" s="82"/>
      <c r="K430" s="82"/>
      <c r="L430" s="82"/>
      <c r="M430" s="82"/>
      <c r="N430" s="82"/>
      <c r="O430" s="82"/>
      <c r="P430" s="82"/>
      <c r="Q430" s="82"/>
      <c r="R430" s="82"/>
      <c r="S430" s="82"/>
      <c r="T430" s="82"/>
      <c r="U430" s="82"/>
      <c r="V430" s="83"/>
    </row>
    <row r="431" spans="3:22" s="66" customFormat="1" ht="39" customHeight="1">
      <c r="C431" s="82"/>
      <c r="D431" s="82"/>
      <c r="E431" s="82"/>
      <c r="F431" s="82"/>
      <c r="G431" s="82"/>
      <c r="H431" s="82"/>
      <c r="I431" s="82"/>
      <c r="J431" s="82"/>
      <c r="K431" s="82"/>
      <c r="L431" s="82"/>
      <c r="M431" s="82"/>
      <c r="N431" s="82"/>
      <c r="O431" s="82"/>
      <c r="P431" s="82"/>
      <c r="Q431" s="82"/>
      <c r="R431" s="82"/>
      <c r="S431" s="82"/>
      <c r="T431" s="82"/>
      <c r="U431" s="82"/>
      <c r="V431" s="83"/>
    </row>
    <row r="432" spans="3:22" s="66" customFormat="1" ht="39" customHeight="1">
      <c r="C432" s="82"/>
      <c r="D432" s="82"/>
      <c r="E432" s="82"/>
      <c r="F432" s="82"/>
      <c r="G432" s="82"/>
      <c r="H432" s="82"/>
      <c r="I432" s="82"/>
      <c r="J432" s="82"/>
      <c r="K432" s="82"/>
      <c r="L432" s="82"/>
      <c r="M432" s="82"/>
      <c r="N432" s="82"/>
      <c r="O432" s="82"/>
      <c r="P432" s="82"/>
      <c r="Q432" s="82"/>
      <c r="R432" s="82"/>
      <c r="S432" s="82"/>
      <c r="T432" s="82"/>
      <c r="U432" s="82"/>
      <c r="V432" s="83"/>
    </row>
    <row r="433" spans="3:22" s="66" customFormat="1" ht="39" customHeight="1">
      <c r="C433" s="82"/>
      <c r="D433" s="82"/>
      <c r="E433" s="82"/>
      <c r="F433" s="82"/>
      <c r="G433" s="82"/>
      <c r="H433" s="82"/>
      <c r="I433" s="82"/>
      <c r="J433" s="82"/>
      <c r="K433" s="82"/>
      <c r="L433" s="82"/>
      <c r="M433" s="82"/>
      <c r="N433" s="82"/>
      <c r="O433" s="82"/>
      <c r="P433" s="82"/>
      <c r="Q433" s="82"/>
      <c r="R433" s="82"/>
      <c r="S433" s="82"/>
      <c r="T433" s="82"/>
      <c r="U433" s="82"/>
      <c r="V433" s="83"/>
    </row>
    <row r="434" spans="3:22" s="66" customFormat="1" ht="39" customHeight="1">
      <c r="C434" s="82"/>
      <c r="D434" s="82"/>
      <c r="E434" s="82"/>
      <c r="F434" s="82"/>
      <c r="G434" s="82"/>
      <c r="H434" s="82"/>
      <c r="I434" s="82"/>
      <c r="J434" s="82"/>
      <c r="K434" s="82"/>
      <c r="L434" s="82"/>
      <c r="M434" s="82"/>
      <c r="N434" s="82"/>
      <c r="O434" s="82"/>
      <c r="P434" s="82"/>
      <c r="Q434" s="82"/>
      <c r="R434" s="82"/>
      <c r="S434" s="82"/>
      <c r="T434" s="82"/>
      <c r="U434" s="82"/>
      <c r="V434" s="83"/>
    </row>
    <row r="435" spans="3:22" s="66" customFormat="1" ht="39" customHeight="1">
      <c r="C435" s="82"/>
      <c r="D435" s="82"/>
      <c r="E435" s="82"/>
      <c r="F435" s="82"/>
      <c r="G435" s="82"/>
      <c r="H435" s="82"/>
      <c r="I435" s="82"/>
      <c r="J435" s="82"/>
      <c r="K435" s="82"/>
      <c r="L435" s="82"/>
      <c r="M435" s="82"/>
      <c r="N435" s="82"/>
      <c r="O435" s="82"/>
      <c r="P435" s="82"/>
      <c r="Q435" s="82"/>
      <c r="R435" s="82"/>
      <c r="S435" s="82"/>
      <c r="T435" s="82"/>
      <c r="U435" s="82"/>
      <c r="V435" s="83"/>
    </row>
    <row r="436" spans="3:22" s="66" customFormat="1" ht="39" customHeight="1">
      <c r="C436" s="82"/>
      <c r="D436" s="82"/>
      <c r="E436" s="82"/>
      <c r="F436" s="82"/>
      <c r="G436" s="82"/>
      <c r="H436" s="82"/>
      <c r="I436" s="82"/>
      <c r="J436" s="82"/>
      <c r="K436" s="82"/>
      <c r="L436" s="82"/>
      <c r="M436" s="82"/>
      <c r="N436" s="82"/>
      <c r="O436" s="82"/>
      <c r="P436" s="82"/>
      <c r="Q436" s="82"/>
      <c r="R436" s="82"/>
      <c r="S436" s="82"/>
      <c r="T436" s="82"/>
      <c r="U436" s="82"/>
      <c r="V436" s="83"/>
    </row>
    <row r="437" spans="3:22" s="66" customFormat="1" ht="39" customHeight="1">
      <c r="C437" s="82"/>
      <c r="D437" s="82"/>
      <c r="E437" s="82"/>
      <c r="F437" s="82"/>
      <c r="G437" s="82"/>
      <c r="H437" s="82"/>
      <c r="I437" s="82"/>
      <c r="J437" s="82"/>
      <c r="K437" s="82"/>
      <c r="L437" s="82"/>
      <c r="M437" s="82"/>
      <c r="N437" s="82"/>
      <c r="O437" s="82"/>
      <c r="P437" s="82"/>
      <c r="Q437" s="82"/>
      <c r="R437" s="82"/>
      <c r="S437" s="82"/>
      <c r="T437" s="82"/>
      <c r="U437" s="82"/>
      <c r="V437" s="83"/>
    </row>
    <row r="438" spans="3:22" s="66" customFormat="1" ht="39" customHeight="1">
      <c r="C438" s="82"/>
      <c r="D438" s="82"/>
      <c r="E438" s="82"/>
      <c r="F438" s="82"/>
      <c r="G438" s="82"/>
      <c r="H438" s="82"/>
      <c r="I438" s="82"/>
      <c r="J438" s="82"/>
      <c r="K438" s="82"/>
      <c r="L438" s="82"/>
      <c r="M438" s="82"/>
      <c r="N438" s="82"/>
      <c r="O438" s="82"/>
      <c r="P438" s="82"/>
      <c r="Q438" s="82"/>
      <c r="R438" s="82"/>
      <c r="S438" s="82"/>
      <c r="T438" s="82"/>
      <c r="U438" s="82"/>
      <c r="V438" s="83"/>
    </row>
    <row r="439" spans="3:22" s="66" customFormat="1" ht="39" customHeight="1">
      <c r="C439" s="82"/>
      <c r="D439" s="82"/>
      <c r="E439" s="82"/>
      <c r="F439" s="82"/>
      <c r="G439" s="82"/>
      <c r="H439" s="82"/>
      <c r="I439" s="82"/>
      <c r="J439" s="82"/>
      <c r="K439" s="82"/>
      <c r="L439" s="82"/>
      <c r="M439" s="82"/>
      <c r="N439" s="82"/>
      <c r="O439" s="82"/>
      <c r="P439" s="82"/>
      <c r="Q439" s="82"/>
      <c r="R439" s="82"/>
      <c r="S439" s="82"/>
      <c r="T439" s="82"/>
      <c r="U439" s="82"/>
      <c r="V439" s="83"/>
    </row>
    <row r="440" spans="3:22" s="66" customFormat="1" ht="39" customHeight="1">
      <c r="C440" s="82"/>
      <c r="D440" s="82"/>
      <c r="E440" s="82"/>
      <c r="F440" s="82"/>
      <c r="G440" s="82"/>
      <c r="H440" s="82"/>
      <c r="I440" s="82"/>
      <c r="J440" s="82"/>
      <c r="K440" s="82"/>
      <c r="L440" s="82"/>
      <c r="M440" s="82"/>
      <c r="N440" s="82"/>
      <c r="O440" s="82"/>
      <c r="P440" s="82"/>
      <c r="Q440" s="82"/>
      <c r="R440" s="82"/>
      <c r="S440" s="82"/>
      <c r="T440" s="82"/>
      <c r="U440" s="82"/>
      <c r="V440" s="83"/>
    </row>
    <row r="441" spans="3:22" s="66" customFormat="1" ht="39" customHeight="1">
      <c r="C441" s="82"/>
      <c r="D441" s="82"/>
      <c r="E441" s="82"/>
      <c r="F441" s="82"/>
      <c r="G441" s="82"/>
      <c r="H441" s="82"/>
      <c r="I441" s="82"/>
      <c r="J441" s="82"/>
      <c r="K441" s="82"/>
      <c r="L441" s="82"/>
      <c r="M441" s="82"/>
      <c r="N441" s="82"/>
      <c r="O441" s="82"/>
      <c r="P441" s="82"/>
      <c r="Q441" s="82"/>
      <c r="R441" s="82"/>
      <c r="S441" s="82"/>
      <c r="T441" s="82"/>
      <c r="U441" s="82"/>
      <c r="V441" s="83"/>
    </row>
    <row r="442" spans="3:22" s="66" customFormat="1" ht="39" customHeight="1">
      <c r="C442" s="82"/>
      <c r="D442" s="82"/>
      <c r="E442" s="82"/>
      <c r="F442" s="82"/>
      <c r="G442" s="82"/>
      <c r="H442" s="82"/>
      <c r="I442" s="82"/>
      <c r="J442" s="82"/>
      <c r="K442" s="82"/>
      <c r="L442" s="82"/>
      <c r="M442" s="82"/>
      <c r="N442" s="82"/>
      <c r="O442" s="82"/>
      <c r="P442" s="82"/>
      <c r="Q442" s="82"/>
      <c r="R442" s="82"/>
      <c r="S442" s="82"/>
      <c r="T442" s="82"/>
      <c r="U442" s="82"/>
      <c r="V442" s="83"/>
    </row>
    <row r="443" spans="3:22" s="66" customFormat="1" ht="39" customHeight="1">
      <c r="C443" s="82"/>
      <c r="D443" s="82"/>
      <c r="E443" s="82"/>
      <c r="F443" s="82"/>
      <c r="G443" s="82"/>
      <c r="H443" s="82"/>
      <c r="I443" s="82"/>
      <c r="J443" s="82"/>
      <c r="K443" s="82"/>
      <c r="L443" s="82"/>
      <c r="M443" s="82"/>
      <c r="N443" s="82"/>
      <c r="O443" s="82"/>
      <c r="P443" s="82"/>
      <c r="Q443" s="82"/>
      <c r="R443" s="82"/>
      <c r="S443" s="82"/>
      <c r="T443" s="82"/>
      <c r="U443" s="82"/>
      <c r="V443" s="83"/>
    </row>
    <row r="444" spans="3:22" s="66" customFormat="1" ht="39" customHeight="1">
      <c r="C444" s="82"/>
      <c r="D444" s="82"/>
      <c r="E444" s="82"/>
      <c r="F444" s="82"/>
      <c r="G444" s="82"/>
      <c r="H444" s="82"/>
      <c r="I444" s="82"/>
      <c r="J444" s="82"/>
      <c r="K444" s="82"/>
      <c r="L444" s="82"/>
      <c r="M444" s="82"/>
      <c r="N444" s="82"/>
      <c r="O444" s="82"/>
      <c r="P444" s="82"/>
      <c r="Q444" s="82"/>
      <c r="R444" s="82"/>
      <c r="S444" s="82"/>
      <c r="T444" s="82"/>
      <c r="U444" s="82"/>
      <c r="V444" s="83"/>
    </row>
    <row r="445" spans="3:22" s="66" customFormat="1" ht="39" customHeight="1">
      <c r="C445" s="82"/>
      <c r="D445" s="82"/>
      <c r="E445" s="82"/>
      <c r="F445" s="82"/>
      <c r="G445" s="82"/>
      <c r="H445" s="82"/>
      <c r="I445" s="82"/>
      <c r="J445" s="82"/>
      <c r="K445" s="82"/>
      <c r="L445" s="82"/>
      <c r="M445" s="82"/>
      <c r="N445" s="82"/>
      <c r="O445" s="82"/>
      <c r="P445" s="82"/>
      <c r="Q445" s="82"/>
      <c r="R445" s="82"/>
      <c r="S445" s="82"/>
      <c r="T445" s="82"/>
      <c r="U445" s="82"/>
      <c r="V445" s="83"/>
    </row>
    <row r="446" spans="3:22" s="66" customFormat="1" ht="39" customHeight="1">
      <c r="C446" s="82"/>
      <c r="D446" s="82"/>
      <c r="E446" s="82"/>
      <c r="F446" s="82"/>
      <c r="G446" s="82"/>
      <c r="H446" s="82"/>
      <c r="I446" s="82"/>
      <c r="J446" s="82"/>
      <c r="K446" s="82"/>
      <c r="L446" s="82"/>
      <c r="M446" s="82"/>
      <c r="N446" s="82"/>
      <c r="O446" s="82"/>
      <c r="P446" s="82"/>
      <c r="Q446" s="82"/>
      <c r="R446" s="82"/>
      <c r="S446" s="82"/>
      <c r="T446" s="82"/>
      <c r="U446" s="82"/>
      <c r="V446" s="83"/>
    </row>
    <row r="447" spans="3:22" s="66" customFormat="1" ht="39" customHeight="1">
      <c r="C447" s="82"/>
      <c r="D447" s="82"/>
      <c r="E447" s="82"/>
      <c r="F447" s="82"/>
      <c r="G447" s="82"/>
      <c r="H447" s="82"/>
      <c r="I447" s="82"/>
      <c r="J447" s="82"/>
      <c r="K447" s="82"/>
      <c r="L447" s="82"/>
      <c r="M447" s="82"/>
      <c r="N447" s="82"/>
      <c r="O447" s="82"/>
      <c r="P447" s="82"/>
      <c r="Q447" s="82"/>
      <c r="R447" s="82"/>
      <c r="S447" s="82"/>
      <c r="T447" s="82"/>
      <c r="U447" s="82"/>
      <c r="V447" s="83"/>
    </row>
    <row r="448" spans="3:22" s="66" customFormat="1" ht="39" customHeight="1">
      <c r="C448" s="82"/>
      <c r="D448" s="82"/>
      <c r="E448" s="82"/>
      <c r="F448" s="82"/>
      <c r="G448" s="82"/>
      <c r="H448" s="82"/>
      <c r="I448" s="82"/>
      <c r="J448" s="82"/>
      <c r="K448" s="82"/>
      <c r="L448" s="82"/>
      <c r="M448" s="82"/>
      <c r="N448" s="82"/>
      <c r="O448" s="82"/>
      <c r="P448" s="82"/>
      <c r="Q448" s="82"/>
      <c r="R448" s="82"/>
      <c r="S448" s="82"/>
      <c r="T448" s="82"/>
      <c r="U448" s="82"/>
      <c r="V448" s="83"/>
    </row>
    <row r="449" spans="3:22" s="66" customFormat="1" ht="39" customHeight="1">
      <c r="C449" s="82"/>
      <c r="D449" s="82"/>
      <c r="E449" s="82"/>
      <c r="F449" s="82"/>
      <c r="G449" s="82"/>
      <c r="H449" s="82"/>
      <c r="I449" s="82"/>
      <c r="J449" s="82"/>
      <c r="K449" s="82"/>
      <c r="L449" s="82"/>
      <c r="M449" s="82"/>
      <c r="N449" s="82"/>
      <c r="O449" s="82"/>
      <c r="P449" s="82"/>
      <c r="Q449" s="82"/>
      <c r="R449" s="82"/>
      <c r="S449" s="82"/>
      <c r="T449" s="82"/>
      <c r="U449" s="82"/>
      <c r="V449" s="83"/>
    </row>
    <row r="450" spans="3:22" s="66" customFormat="1" ht="39" customHeight="1">
      <c r="C450" s="82"/>
      <c r="D450" s="82"/>
      <c r="E450" s="82"/>
      <c r="F450" s="82"/>
      <c r="G450" s="82"/>
      <c r="H450" s="82"/>
      <c r="I450" s="82"/>
      <c r="J450" s="82"/>
      <c r="K450" s="82"/>
      <c r="L450" s="82"/>
      <c r="M450" s="82"/>
      <c r="N450" s="82"/>
      <c r="O450" s="82"/>
      <c r="P450" s="82"/>
      <c r="Q450" s="82"/>
      <c r="R450" s="82"/>
      <c r="S450" s="82"/>
      <c r="T450" s="82"/>
      <c r="U450" s="82"/>
      <c r="V450" s="83"/>
    </row>
    <row r="451" spans="3:22" s="66" customFormat="1" ht="39" customHeight="1">
      <c r="C451" s="82"/>
      <c r="D451" s="82"/>
      <c r="E451" s="82"/>
      <c r="F451" s="82"/>
      <c r="G451" s="82"/>
      <c r="H451" s="82"/>
      <c r="I451" s="82"/>
      <c r="J451" s="82"/>
      <c r="K451" s="82"/>
      <c r="L451" s="82"/>
      <c r="M451" s="82"/>
      <c r="N451" s="82"/>
      <c r="O451" s="82"/>
      <c r="P451" s="82"/>
      <c r="Q451" s="82"/>
      <c r="R451" s="82"/>
      <c r="S451" s="82"/>
      <c r="T451" s="82"/>
      <c r="U451" s="82"/>
      <c r="V451" s="83"/>
    </row>
    <row r="452" spans="3:22" s="66" customFormat="1" ht="39" customHeight="1">
      <c r="C452" s="82"/>
      <c r="D452" s="82"/>
      <c r="E452" s="82"/>
      <c r="F452" s="82"/>
      <c r="G452" s="82"/>
      <c r="H452" s="82"/>
      <c r="I452" s="82"/>
      <c r="J452" s="82"/>
      <c r="K452" s="82"/>
      <c r="L452" s="82"/>
      <c r="M452" s="82"/>
      <c r="N452" s="82"/>
      <c r="O452" s="82"/>
      <c r="P452" s="82"/>
      <c r="Q452" s="82"/>
      <c r="R452" s="82"/>
      <c r="S452" s="82"/>
      <c r="T452" s="82"/>
      <c r="U452" s="82"/>
      <c r="V452" s="83"/>
    </row>
    <row r="453" spans="3:22" s="66" customFormat="1" ht="39" customHeight="1">
      <c r="C453" s="82"/>
      <c r="D453" s="82"/>
      <c r="E453" s="82"/>
      <c r="F453" s="82"/>
      <c r="G453" s="82"/>
      <c r="H453" s="82"/>
      <c r="I453" s="82"/>
      <c r="J453" s="82"/>
      <c r="K453" s="82"/>
      <c r="L453" s="82"/>
      <c r="M453" s="82"/>
      <c r="N453" s="82"/>
      <c r="O453" s="82"/>
      <c r="P453" s="82"/>
      <c r="Q453" s="82"/>
      <c r="R453" s="82"/>
      <c r="S453" s="82"/>
      <c r="T453" s="82"/>
      <c r="U453" s="82"/>
      <c r="V453" s="83"/>
    </row>
    <row r="454" spans="3:22" s="66" customFormat="1" ht="39" customHeight="1">
      <c r="C454" s="82"/>
      <c r="D454" s="82"/>
      <c r="E454" s="82"/>
      <c r="F454" s="82"/>
      <c r="G454" s="82"/>
      <c r="H454" s="82"/>
      <c r="I454" s="82"/>
      <c r="J454" s="82"/>
      <c r="K454" s="82"/>
      <c r="L454" s="82"/>
      <c r="M454" s="82"/>
      <c r="N454" s="82"/>
      <c r="O454" s="82"/>
      <c r="P454" s="82"/>
      <c r="Q454" s="82"/>
      <c r="R454" s="82"/>
      <c r="S454" s="82"/>
      <c r="T454" s="82"/>
      <c r="U454" s="82"/>
      <c r="V454" s="83"/>
    </row>
    <row r="455" spans="3:22" s="66" customFormat="1" ht="39" customHeight="1">
      <c r="C455" s="82"/>
      <c r="D455" s="82"/>
      <c r="E455" s="82"/>
      <c r="F455" s="82"/>
      <c r="G455" s="82"/>
      <c r="H455" s="82"/>
      <c r="I455" s="82"/>
      <c r="J455" s="82"/>
      <c r="K455" s="82"/>
      <c r="L455" s="82"/>
      <c r="M455" s="82"/>
      <c r="N455" s="82"/>
      <c r="O455" s="82"/>
      <c r="P455" s="82"/>
      <c r="Q455" s="82"/>
      <c r="R455" s="82"/>
      <c r="S455" s="82"/>
      <c r="T455" s="82"/>
      <c r="U455" s="82"/>
      <c r="V455" s="83"/>
    </row>
    <row r="456" spans="3:22" s="66" customFormat="1" ht="39" customHeight="1">
      <c r="C456" s="82"/>
      <c r="D456" s="82"/>
      <c r="E456" s="82"/>
      <c r="F456" s="82"/>
      <c r="G456" s="82"/>
      <c r="H456" s="82"/>
      <c r="I456" s="82"/>
      <c r="J456" s="82"/>
      <c r="K456" s="82"/>
      <c r="L456" s="82"/>
      <c r="M456" s="82"/>
      <c r="N456" s="82"/>
      <c r="O456" s="82"/>
      <c r="P456" s="82"/>
      <c r="Q456" s="82"/>
      <c r="R456" s="82"/>
      <c r="S456" s="82"/>
      <c r="T456" s="82"/>
      <c r="U456" s="82"/>
      <c r="V456" s="83"/>
    </row>
    <row r="457" spans="3:22" s="66" customFormat="1" ht="39" customHeight="1">
      <c r="C457" s="82"/>
      <c r="D457" s="82"/>
      <c r="E457" s="82"/>
      <c r="F457" s="82"/>
      <c r="G457" s="82"/>
      <c r="H457" s="82"/>
      <c r="I457" s="82"/>
      <c r="J457" s="82"/>
      <c r="K457" s="82"/>
      <c r="L457" s="82"/>
      <c r="M457" s="82"/>
      <c r="N457" s="82"/>
      <c r="O457" s="82"/>
      <c r="P457" s="82"/>
      <c r="Q457" s="82"/>
      <c r="R457" s="82"/>
      <c r="S457" s="82"/>
      <c r="T457" s="82"/>
      <c r="U457" s="82"/>
      <c r="V457" s="83"/>
    </row>
    <row r="458" spans="3:22" s="66" customFormat="1" ht="39" customHeight="1">
      <c r="C458" s="82"/>
      <c r="D458" s="82"/>
      <c r="E458" s="82"/>
      <c r="F458" s="82"/>
      <c r="G458" s="82"/>
      <c r="H458" s="82"/>
      <c r="I458" s="82"/>
      <c r="J458" s="82"/>
      <c r="K458" s="82"/>
      <c r="L458" s="82"/>
      <c r="M458" s="82"/>
      <c r="N458" s="82"/>
      <c r="O458" s="82"/>
      <c r="P458" s="82"/>
      <c r="Q458" s="82"/>
      <c r="R458" s="82"/>
      <c r="S458" s="82"/>
      <c r="T458" s="82"/>
      <c r="U458" s="82"/>
      <c r="V458" s="83"/>
    </row>
    <row r="459" spans="3:22" s="66" customFormat="1" ht="39" customHeight="1">
      <c r="C459" s="82"/>
      <c r="D459" s="82"/>
      <c r="E459" s="82"/>
      <c r="F459" s="82"/>
      <c r="G459" s="82"/>
      <c r="H459" s="82"/>
      <c r="I459" s="82"/>
      <c r="J459" s="82"/>
      <c r="K459" s="82"/>
      <c r="L459" s="82"/>
      <c r="M459" s="82"/>
      <c r="N459" s="82"/>
      <c r="O459" s="82"/>
      <c r="P459" s="82"/>
      <c r="Q459" s="82"/>
      <c r="R459" s="82"/>
      <c r="S459" s="82"/>
      <c r="T459" s="82"/>
      <c r="U459" s="82"/>
      <c r="V459" s="83"/>
    </row>
    <row r="460" spans="3:22" s="66" customFormat="1" ht="39" customHeight="1">
      <c r="C460" s="82"/>
      <c r="D460" s="82"/>
      <c r="E460" s="82"/>
      <c r="F460" s="82"/>
      <c r="G460" s="82"/>
      <c r="H460" s="82"/>
      <c r="I460" s="82"/>
      <c r="J460" s="82"/>
      <c r="K460" s="82"/>
      <c r="L460" s="82"/>
      <c r="M460" s="82"/>
      <c r="N460" s="82"/>
      <c r="O460" s="82"/>
      <c r="P460" s="82"/>
      <c r="Q460" s="82"/>
      <c r="R460" s="82"/>
      <c r="S460" s="82"/>
      <c r="T460" s="82"/>
      <c r="U460" s="82"/>
      <c r="V460" s="83"/>
    </row>
    <row r="461" spans="3:22" s="66" customFormat="1" ht="39" customHeight="1">
      <c r="C461" s="82"/>
      <c r="D461" s="82"/>
      <c r="E461" s="82"/>
      <c r="F461" s="82"/>
      <c r="G461" s="82"/>
      <c r="H461" s="82"/>
      <c r="I461" s="82"/>
      <c r="J461" s="82"/>
      <c r="K461" s="82"/>
      <c r="L461" s="82"/>
      <c r="M461" s="82"/>
      <c r="N461" s="82"/>
      <c r="O461" s="82"/>
      <c r="P461" s="82"/>
      <c r="Q461" s="82"/>
      <c r="R461" s="82"/>
      <c r="S461" s="82"/>
      <c r="T461" s="82"/>
      <c r="U461" s="82"/>
      <c r="V461" s="83"/>
    </row>
    <row r="462" spans="3:22" s="66" customFormat="1" ht="39" customHeight="1">
      <c r="C462" s="82"/>
      <c r="D462" s="82"/>
      <c r="E462" s="82"/>
      <c r="F462" s="82"/>
      <c r="G462" s="82"/>
      <c r="H462" s="82"/>
      <c r="I462" s="82"/>
      <c r="J462" s="82"/>
      <c r="K462" s="82"/>
      <c r="L462" s="82"/>
      <c r="M462" s="82"/>
      <c r="N462" s="82"/>
      <c r="O462" s="82"/>
      <c r="P462" s="82"/>
      <c r="Q462" s="82"/>
      <c r="R462" s="82"/>
      <c r="S462" s="82"/>
      <c r="T462" s="82"/>
      <c r="U462" s="82"/>
      <c r="V462" s="83"/>
    </row>
    <row r="463" spans="3:22" s="66" customFormat="1" ht="39" customHeight="1">
      <c r="C463" s="82"/>
      <c r="D463" s="82"/>
      <c r="E463" s="82"/>
      <c r="F463" s="82"/>
      <c r="G463" s="82"/>
      <c r="H463" s="82"/>
      <c r="I463" s="82"/>
      <c r="J463" s="82"/>
      <c r="K463" s="82"/>
      <c r="L463" s="82"/>
      <c r="M463" s="82"/>
      <c r="N463" s="82"/>
      <c r="O463" s="82"/>
      <c r="P463" s="82"/>
      <c r="Q463" s="82"/>
      <c r="R463" s="82"/>
      <c r="S463" s="82"/>
      <c r="T463" s="82"/>
      <c r="U463" s="82"/>
      <c r="V463" s="83"/>
    </row>
    <row r="464" spans="3:22" s="66" customFormat="1" ht="39" customHeight="1">
      <c r="C464" s="82"/>
      <c r="D464" s="82"/>
      <c r="E464" s="82"/>
      <c r="F464" s="82"/>
      <c r="G464" s="82"/>
      <c r="H464" s="82"/>
      <c r="I464" s="82"/>
      <c r="J464" s="82"/>
      <c r="K464" s="82"/>
      <c r="L464" s="82"/>
      <c r="M464" s="82"/>
      <c r="N464" s="82"/>
      <c r="O464" s="82"/>
      <c r="P464" s="82"/>
      <c r="Q464" s="82"/>
      <c r="R464" s="82"/>
      <c r="S464" s="82"/>
      <c r="T464" s="82"/>
      <c r="U464" s="82"/>
      <c r="V464" s="83"/>
    </row>
    <row r="465" spans="3:22" s="66" customFormat="1" ht="39" customHeight="1">
      <c r="C465" s="82"/>
      <c r="D465" s="82"/>
      <c r="E465" s="82"/>
      <c r="F465" s="82"/>
      <c r="G465" s="82"/>
      <c r="H465" s="82"/>
      <c r="I465" s="82"/>
      <c r="J465" s="82"/>
      <c r="K465" s="82"/>
      <c r="L465" s="82"/>
      <c r="M465" s="82"/>
      <c r="N465" s="82"/>
      <c r="O465" s="82"/>
      <c r="P465" s="82"/>
      <c r="Q465" s="82"/>
      <c r="R465" s="82"/>
      <c r="S465" s="82"/>
      <c r="T465" s="82"/>
      <c r="U465" s="82"/>
      <c r="V465" s="83"/>
    </row>
    <row r="466" spans="3:22" s="66" customFormat="1" ht="39" customHeight="1">
      <c r="C466" s="82"/>
      <c r="D466" s="82"/>
      <c r="E466" s="82"/>
      <c r="F466" s="82"/>
      <c r="G466" s="82"/>
      <c r="H466" s="82"/>
      <c r="I466" s="82"/>
      <c r="J466" s="82"/>
      <c r="K466" s="82"/>
      <c r="L466" s="82"/>
      <c r="M466" s="82"/>
      <c r="N466" s="82"/>
      <c r="O466" s="82"/>
      <c r="P466" s="82"/>
      <c r="Q466" s="82"/>
      <c r="R466" s="82"/>
      <c r="S466" s="82"/>
      <c r="T466" s="82"/>
      <c r="U466" s="82"/>
      <c r="V466" s="83"/>
    </row>
    <row r="467" spans="3:22" s="66" customFormat="1" ht="39" customHeight="1">
      <c r="C467" s="82"/>
      <c r="D467" s="82"/>
      <c r="E467" s="82"/>
      <c r="F467" s="82"/>
      <c r="G467" s="82"/>
      <c r="H467" s="82"/>
      <c r="I467" s="82"/>
      <c r="J467" s="82"/>
      <c r="K467" s="82"/>
      <c r="L467" s="82"/>
      <c r="M467" s="82"/>
      <c r="N467" s="82"/>
      <c r="O467" s="82"/>
      <c r="P467" s="82"/>
      <c r="Q467" s="82"/>
      <c r="R467" s="82"/>
      <c r="S467" s="82"/>
      <c r="T467" s="82"/>
      <c r="U467" s="82"/>
      <c r="V467" s="83"/>
    </row>
    <row r="468" spans="3:22" s="66" customFormat="1" ht="39" customHeight="1">
      <c r="C468" s="82"/>
      <c r="D468" s="82"/>
      <c r="E468" s="82"/>
      <c r="F468" s="82"/>
      <c r="G468" s="82"/>
      <c r="H468" s="82"/>
      <c r="I468" s="82"/>
      <c r="J468" s="82"/>
      <c r="K468" s="82"/>
      <c r="L468" s="82"/>
      <c r="M468" s="82"/>
      <c r="N468" s="82"/>
      <c r="O468" s="82"/>
      <c r="P468" s="82"/>
      <c r="Q468" s="82"/>
      <c r="R468" s="82"/>
      <c r="S468" s="82"/>
      <c r="T468" s="82"/>
      <c r="U468" s="82"/>
      <c r="V468" s="83"/>
    </row>
    <row r="469" spans="3:22" s="66" customFormat="1" ht="39" customHeight="1">
      <c r="C469" s="82"/>
      <c r="D469" s="82"/>
      <c r="E469" s="82"/>
      <c r="F469" s="82"/>
      <c r="G469" s="82"/>
      <c r="H469" s="82"/>
      <c r="I469" s="82"/>
      <c r="J469" s="82"/>
      <c r="K469" s="82"/>
      <c r="L469" s="82"/>
      <c r="M469" s="82"/>
      <c r="N469" s="82"/>
      <c r="O469" s="82"/>
      <c r="P469" s="82"/>
      <c r="Q469" s="82"/>
      <c r="R469" s="82"/>
      <c r="S469" s="82"/>
      <c r="T469" s="82"/>
      <c r="U469" s="82"/>
      <c r="V469" s="83"/>
    </row>
    <row r="470" spans="3:22" s="66" customFormat="1" ht="39" customHeight="1">
      <c r="C470" s="82"/>
      <c r="D470" s="82"/>
      <c r="E470" s="82"/>
      <c r="F470" s="82"/>
      <c r="G470" s="82"/>
      <c r="H470" s="82"/>
      <c r="I470" s="82"/>
      <c r="J470" s="82"/>
      <c r="K470" s="82"/>
      <c r="L470" s="82"/>
      <c r="M470" s="82"/>
      <c r="N470" s="82"/>
      <c r="O470" s="82"/>
      <c r="P470" s="82"/>
      <c r="Q470" s="82"/>
      <c r="R470" s="82"/>
      <c r="S470" s="82"/>
      <c r="T470" s="82"/>
      <c r="U470" s="82"/>
      <c r="V470" s="83"/>
    </row>
    <row r="471" spans="3:22" s="66" customFormat="1" ht="39" customHeight="1">
      <c r="C471" s="82"/>
      <c r="D471" s="82"/>
      <c r="E471" s="82"/>
      <c r="F471" s="82"/>
      <c r="G471" s="82"/>
      <c r="H471" s="82"/>
      <c r="I471" s="82"/>
      <c r="J471" s="82"/>
      <c r="K471" s="82"/>
      <c r="L471" s="82"/>
      <c r="M471" s="82"/>
      <c r="N471" s="82"/>
      <c r="O471" s="82"/>
      <c r="P471" s="82"/>
      <c r="Q471" s="82"/>
      <c r="R471" s="82"/>
      <c r="S471" s="82"/>
      <c r="T471" s="82"/>
      <c r="U471" s="82"/>
      <c r="V471" s="83"/>
    </row>
    <row r="472" spans="3:22" s="66" customFormat="1" ht="39" customHeight="1">
      <c r="C472" s="82"/>
      <c r="D472" s="82"/>
      <c r="E472" s="82"/>
      <c r="F472" s="82"/>
      <c r="G472" s="82"/>
      <c r="H472" s="82"/>
      <c r="I472" s="82"/>
      <c r="J472" s="82"/>
      <c r="K472" s="82"/>
      <c r="L472" s="82"/>
      <c r="M472" s="82"/>
      <c r="N472" s="82"/>
      <c r="O472" s="82"/>
      <c r="P472" s="82"/>
      <c r="Q472" s="82"/>
      <c r="R472" s="82"/>
      <c r="S472" s="82"/>
      <c r="T472" s="82"/>
      <c r="U472" s="82"/>
      <c r="V472" s="83"/>
    </row>
    <row r="473" spans="3:22" s="66" customFormat="1" ht="39" customHeight="1">
      <c r="C473" s="82"/>
      <c r="D473" s="82"/>
      <c r="E473" s="82"/>
      <c r="F473" s="82"/>
      <c r="G473" s="82"/>
      <c r="H473" s="82"/>
      <c r="I473" s="82"/>
      <c r="J473" s="82"/>
      <c r="K473" s="82"/>
      <c r="L473" s="82"/>
      <c r="M473" s="82"/>
      <c r="N473" s="82"/>
      <c r="O473" s="82"/>
      <c r="P473" s="82"/>
      <c r="Q473" s="82"/>
      <c r="R473" s="82"/>
      <c r="S473" s="82"/>
      <c r="T473" s="82"/>
      <c r="U473" s="82"/>
      <c r="V473" s="83"/>
    </row>
    <row r="474" spans="3:22" s="66" customFormat="1" ht="39" customHeight="1">
      <c r="C474" s="82"/>
      <c r="D474" s="82"/>
      <c r="E474" s="82"/>
      <c r="F474" s="82"/>
      <c r="G474" s="82"/>
      <c r="H474" s="82"/>
      <c r="I474" s="82"/>
      <c r="J474" s="82"/>
      <c r="K474" s="82"/>
      <c r="L474" s="82"/>
      <c r="M474" s="82"/>
      <c r="N474" s="82"/>
      <c r="O474" s="82"/>
      <c r="P474" s="82"/>
      <c r="Q474" s="82"/>
      <c r="R474" s="82"/>
      <c r="S474" s="82"/>
      <c r="T474" s="82"/>
      <c r="U474" s="82"/>
      <c r="V474" s="83"/>
    </row>
    <row r="475" spans="3:22" s="66" customFormat="1" ht="39" customHeight="1">
      <c r="C475" s="82"/>
      <c r="D475" s="82"/>
      <c r="E475" s="82"/>
      <c r="F475" s="82"/>
      <c r="G475" s="82"/>
      <c r="H475" s="82"/>
      <c r="I475" s="82"/>
      <c r="J475" s="82"/>
      <c r="K475" s="82"/>
      <c r="L475" s="82"/>
      <c r="M475" s="82"/>
      <c r="N475" s="82"/>
      <c r="O475" s="82"/>
      <c r="P475" s="82"/>
      <c r="Q475" s="82"/>
      <c r="R475" s="82"/>
      <c r="S475" s="82"/>
      <c r="T475" s="82"/>
      <c r="U475" s="82"/>
      <c r="V475" s="83"/>
    </row>
    <row r="476" spans="3:22" s="66" customFormat="1" ht="39" customHeight="1">
      <c r="C476" s="82"/>
      <c r="D476" s="82"/>
      <c r="E476" s="82"/>
      <c r="F476" s="82"/>
      <c r="G476" s="82"/>
      <c r="H476" s="82"/>
      <c r="I476" s="82"/>
      <c r="J476" s="82"/>
      <c r="K476" s="82"/>
      <c r="L476" s="82"/>
      <c r="M476" s="82"/>
      <c r="N476" s="82"/>
      <c r="O476" s="82"/>
      <c r="P476" s="82"/>
      <c r="Q476" s="82"/>
      <c r="R476" s="82"/>
      <c r="S476" s="82"/>
      <c r="T476" s="82"/>
      <c r="U476" s="82"/>
      <c r="V476" s="83"/>
    </row>
    <row r="477" spans="3:22" s="66" customFormat="1" ht="39" customHeight="1">
      <c r="C477" s="82"/>
      <c r="D477" s="82"/>
      <c r="E477" s="82"/>
      <c r="F477" s="82"/>
      <c r="G477" s="82"/>
      <c r="H477" s="82"/>
      <c r="I477" s="82"/>
      <c r="J477" s="82"/>
      <c r="K477" s="82"/>
      <c r="L477" s="82"/>
      <c r="M477" s="82"/>
      <c r="N477" s="82"/>
      <c r="O477" s="82"/>
      <c r="P477" s="82"/>
      <c r="Q477" s="82"/>
      <c r="R477" s="82"/>
      <c r="S477" s="82"/>
      <c r="T477" s="82"/>
      <c r="U477" s="82"/>
      <c r="V477" s="83"/>
    </row>
    <row r="478" spans="3:22" s="66" customFormat="1" ht="39" customHeight="1">
      <c r="C478" s="82"/>
      <c r="D478" s="82"/>
      <c r="E478" s="82"/>
      <c r="F478" s="82"/>
      <c r="G478" s="82"/>
      <c r="H478" s="82"/>
      <c r="I478" s="82"/>
      <c r="J478" s="82"/>
      <c r="K478" s="82"/>
      <c r="L478" s="82"/>
      <c r="M478" s="82"/>
      <c r="N478" s="82"/>
      <c r="O478" s="82"/>
      <c r="P478" s="82"/>
      <c r="Q478" s="82"/>
      <c r="R478" s="82"/>
      <c r="S478" s="82"/>
      <c r="T478" s="82"/>
      <c r="U478" s="82"/>
      <c r="V478" s="83"/>
    </row>
    <row r="479" spans="3:22" s="66" customFormat="1" ht="39" customHeight="1">
      <c r="C479" s="82"/>
      <c r="D479" s="82"/>
      <c r="E479" s="82"/>
      <c r="F479" s="82"/>
      <c r="G479" s="82"/>
      <c r="H479" s="82"/>
      <c r="I479" s="82"/>
      <c r="J479" s="82"/>
      <c r="K479" s="82"/>
      <c r="L479" s="82"/>
      <c r="M479" s="82"/>
      <c r="N479" s="82"/>
      <c r="O479" s="82"/>
      <c r="P479" s="82"/>
      <c r="Q479" s="82"/>
      <c r="R479" s="82"/>
      <c r="S479" s="82"/>
      <c r="T479" s="82"/>
      <c r="U479" s="82"/>
      <c r="V479" s="83"/>
    </row>
    <row r="480" spans="3:22" s="66" customFormat="1" ht="39" customHeight="1">
      <c r="C480" s="82"/>
      <c r="D480" s="82"/>
      <c r="E480" s="82"/>
      <c r="F480" s="82"/>
      <c r="G480" s="82"/>
      <c r="H480" s="82"/>
      <c r="I480" s="82"/>
      <c r="J480" s="82"/>
      <c r="K480" s="82"/>
      <c r="L480" s="82"/>
      <c r="M480" s="82"/>
      <c r="N480" s="82"/>
      <c r="O480" s="82"/>
      <c r="P480" s="82"/>
      <c r="Q480" s="82"/>
      <c r="R480" s="82"/>
      <c r="S480" s="82"/>
      <c r="T480" s="82"/>
      <c r="U480" s="82"/>
      <c r="V480" s="83"/>
    </row>
    <row r="481" spans="3:22" s="66" customFormat="1" ht="39" customHeight="1">
      <c r="C481" s="82"/>
      <c r="D481" s="82"/>
      <c r="E481" s="82"/>
      <c r="F481" s="82"/>
      <c r="G481" s="82"/>
      <c r="H481" s="82"/>
      <c r="I481" s="82"/>
      <c r="J481" s="82"/>
      <c r="K481" s="82"/>
      <c r="L481" s="82"/>
      <c r="M481" s="82"/>
      <c r="N481" s="82"/>
      <c r="O481" s="82"/>
      <c r="P481" s="82"/>
      <c r="Q481" s="82"/>
      <c r="R481" s="82"/>
      <c r="S481" s="82"/>
      <c r="T481" s="82"/>
      <c r="U481" s="82"/>
      <c r="V481" s="83"/>
    </row>
    <row r="482" spans="3:22" s="66" customFormat="1" ht="39" customHeight="1">
      <c r="C482" s="82"/>
      <c r="D482" s="82"/>
      <c r="E482" s="82"/>
      <c r="F482" s="82"/>
      <c r="G482" s="82"/>
      <c r="H482" s="82"/>
      <c r="I482" s="82"/>
      <c r="J482" s="82"/>
      <c r="K482" s="82"/>
      <c r="L482" s="82"/>
      <c r="M482" s="82"/>
      <c r="N482" s="82"/>
      <c r="O482" s="82"/>
      <c r="P482" s="82"/>
      <c r="Q482" s="82"/>
      <c r="R482" s="82"/>
      <c r="S482" s="82"/>
      <c r="T482" s="82"/>
      <c r="U482" s="82"/>
      <c r="V482" s="83"/>
    </row>
    <row r="483" spans="3:22" s="66" customFormat="1" ht="39" customHeight="1">
      <c r="C483" s="82"/>
      <c r="D483" s="82"/>
      <c r="E483" s="82"/>
      <c r="F483" s="82"/>
      <c r="G483" s="82"/>
      <c r="H483" s="82"/>
      <c r="I483" s="82"/>
      <c r="J483" s="82"/>
      <c r="K483" s="82"/>
      <c r="L483" s="82"/>
      <c r="M483" s="82"/>
      <c r="N483" s="82"/>
      <c r="O483" s="82"/>
      <c r="P483" s="82"/>
      <c r="Q483" s="82"/>
      <c r="R483" s="82"/>
      <c r="S483" s="82"/>
      <c r="T483" s="82"/>
      <c r="U483" s="82"/>
      <c r="V483" s="83"/>
    </row>
    <row r="484" spans="3:22" s="66" customFormat="1" ht="39" customHeight="1">
      <c r="C484" s="82"/>
      <c r="D484" s="82"/>
      <c r="E484" s="82"/>
      <c r="F484" s="82"/>
      <c r="G484" s="82"/>
      <c r="H484" s="82"/>
      <c r="I484" s="82"/>
      <c r="J484" s="82"/>
      <c r="K484" s="82"/>
      <c r="L484" s="82"/>
      <c r="M484" s="82"/>
      <c r="N484" s="82"/>
      <c r="O484" s="82"/>
      <c r="P484" s="82"/>
      <c r="Q484" s="82"/>
      <c r="R484" s="82"/>
      <c r="S484" s="82"/>
      <c r="T484" s="82"/>
      <c r="U484" s="82"/>
      <c r="V484" s="83"/>
    </row>
    <row r="485" spans="3:22" s="66" customFormat="1" ht="39" customHeight="1">
      <c r="C485" s="82"/>
      <c r="D485" s="82"/>
      <c r="E485" s="82"/>
      <c r="F485" s="82"/>
      <c r="G485" s="82"/>
      <c r="H485" s="82"/>
      <c r="I485" s="82"/>
      <c r="J485" s="82"/>
      <c r="K485" s="82"/>
      <c r="L485" s="82"/>
      <c r="M485" s="82"/>
      <c r="N485" s="82"/>
      <c r="O485" s="82"/>
      <c r="P485" s="82"/>
      <c r="Q485" s="82"/>
      <c r="R485" s="82"/>
      <c r="S485" s="82"/>
      <c r="T485" s="82"/>
      <c r="U485" s="82"/>
      <c r="V485" s="83"/>
    </row>
    <row r="486" spans="3:22" s="66" customFormat="1" ht="39" customHeight="1">
      <c r="C486" s="82"/>
      <c r="D486" s="82"/>
      <c r="E486" s="82"/>
      <c r="F486" s="82"/>
      <c r="G486" s="82"/>
      <c r="H486" s="82"/>
      <c r="I486" s="82"/>
      <c r="J486" s="82"/>
      <c r="K486" s="82"/>
      <c r="L486" s="82"/>
      <c r="M486" s="82"/>
      <c r="N486" s="82"/>
      <c r="O486" s="82"/>
      <c r="P486" s="82"/>
      <c r="Q486" s="82"/>
      <c r="R486" s="82"/>
      <c r="S486" s="82"/>
      <c r="T486" s="82"/>
      <c r="U486" s="82"/>
      <c r="V486" s="83"/>
    </row>
    <row r="487" spans="3:22" s="66" customFormat="1" ht="39" customHeight="1">
      <c r="C487" s="82"/>
      <c r="D487" s="82"/>
      <c r="E487" s="82"/>
      <c r="F487" s="82"/>
      <c r="G487" s="82"/>
      <c r="H487" s="82"/>
      <c r="I487" s="82"/>
      <c r="J487" s="82"/>
      <c r="K487" s="82"/>
      <c r="L487" s="82"/>
      <c r="M487" s="82"/>
      <c r="N487" s="82"/>
      <c r="O487" s="82"/>
      <c r="P487" s="82"/>
      <c r="Q487" s="82"/>
      <c r="R487" s="82"/>
      <c r="S487" s="82"/>
      <c r="T487" s="82"/>
      <c r="U487" s="82"/>
      <c r="V487" s="83"/>
    </row>
    <row r="488" spans="3:22" s="66" customFormat="1" ht="39" customHeight="1">
      <c r="C488" s="82"/>
      <c r="D488" s="82"/>
      <c r="E488" s="82"/>
      <c r="F488" s="82"/>
      <c r="G488" s="82"/>
      <c r="H488" s="82"/>
      <c r="I488" s="82"/>
      <c r="J488" s="82"/>
      <c r="K488" s="82"/>
      <c r="L488" s="82"/>
      <c r="M488" s="82"/>
      <c r="N488" s="82"/>
      <c r="O488" s="82"/>
      <c r="P488" s="82"/>
      <c r="Q488" s="82"/>
      <c r="R488" s="82"/>
      <c r="S488" s="82"/>
      <c r="T488" s="82"/>
      <c r="U488" s="82"/>
      <c r="V488" s="83"/>
    </row>
    <row r="489" spans="3:22" s="66" customFormat="1" ht="39" customHeight="1">
      <c r="C489" s="82"/>
      <c r="D489" s="82"/>
      <c r="E489" s="82"/>
      <c r="F489" s="82"/>
      <c r="G489" s="82"/>
      <c r="H489" s="82"/>
      <c r="I489" s="82"/>
      <c r="J489" s="82"/>
      <c r="K489" s="82"/>
      <c r="L489" s="82"/>
      <c r="M489" s="82"/>
      <c r="N489" s="82"/>
      <c r="O489" s="82"/>
      <c r="P489" s="82"/>
      <c r="Q489" s="82"/>
      <c r="R489" s="82"/>
      <c r="S489" s="82"/>
      <c r="T489" s="82"/>
      <c r="U489" s="82"/>
      <c r="V489" s="83"/>
    </row>
    <row r="490" spans="3:22" s="66" customFormat="1" ht="39" customHeight="1">
      <c r="C490" s="82"/>
      <c r="D490" s="82"/>
      <c r="E490" s="82"/>
      <c r="F490" s="82"/>
      <c r="G490" s="82"/>
      <c r="H490" s="82"/>
      <c r="I490" s="82"/>
      <c r="J490" s="82"/>
      <c r="K490" s="82"/>
      <c r="L490" s="82"/>
      <c r="M490" s="82"/>
      <c r="N490" s="82"/>
      <c r="O490" s="82"/>
      <c r="P490" s="82"/>
      <c r="Q490" s="82"/>
      <c r="R490" s="82"/>
      <c r="S490" s="82"/>
      <c r="T490" s="82"/>
      <c r="U490" s="82"/>
      <c r="V490" s="83"/>
    </row>
    <row r="491" spans="3:22" s="66" customFormat="1" ht="39" customHeight="1">
      <c r="C491" s="82"/>
      <c r="D491" s="82"/>
      <c r="E491" s="82"/>
      <c r="F491" s="82"/>
      <c r="G491" s="82"/>
      <c r="H491" s="82"/>
      <c r="I491" s="82"/>
      <c r="J491" s="82"/>
      <c r="K491" s="82"/>
      <c r="L491" s="82"/>
      <c r="M491" s="82"/>
      <c r="N491" s="82"/>
      <c r="O491" s="82"/>
      <c r="P491" s="82"/>
      <c r="Q491" s="82"/>
      <c r="R491" s="82"/>
      <c r="S491" s="82"/>
      <c r="T491" s="82"/>
      <c r="U491" s="82"/>
      <c r="V491" s="83"/>
    </row>
    <row r="492" spans="3:22" s="66" customFormat="1" ht="39" customHeight="1">
      <c r="C492" s="82"/>
      <c r="D492" s="82"/>
      <c r="E492" s="82"/>
      <c r="F492" s="82"/>
      <c r="G492" s="82"/>
      <c r="H492" s="82"/>
      <c r="I492" s="82"/>
      <c r="J492" s="82"/>
      <c r="K492" s="82"/>
      <c r="L492" s="82"/>
      <c r="M492" s="82"/>
      <c r="N492" s="82"/>
      <c r="O492" s="82"/>
      <c r="P492" s="82"/>
      <c r="Q492" s="82"/>
      <c r="R492" s="82"/>
      <c r="S492" s="82"/>
      <c r="T492" s="82"/>
      <c r="U492" s="82"/>
      <c r="V492" s="83"/>
    </row>
    <row r="493" spans="3:22" s="66" customFormat="1" ht="39" customHeight="1">
      <c r="C493" s="82"/>
      <c r="D493" s="82"/>
      <c r="E493" s="82"/>
      <c r="F493" s="82"/>
      <c r="G493" s="82"/>
      <c r="H493" s="82"/>
      <c r="I493" s="82"/>
      <c r="J493" s="82"/>
      <c r="K493" s="82"/>
      <c r="L493" s="82"/>
      <c r="M493" s="82"/>
      <c r="N493" s="82"/>
      <c r="O493" s="82"/>
      <c r="P493" s="82"/>
      <c r="Q493" s="82"/>
      <c r="R493" s="82"/>
      <c r="S493" s="82"/>
      <c r="T493" s="82"/>
      <c r="U493" s="82"/>
      <c r="V493" s="83"/>
    </row>
    <row r="494" spans="3:22" s="66" customFormat="1" ht="39" customHeight="1">
      <c r="C494" s="82"/>
      <c r="D494" s="82"/>
      <c r="E494" s="82"/>
      <c r="F494" s="82"/>
      <c r="G494" s="82"/>
      <c r="H494" s="82"/>
      <c r="I494" s="82"/>
      <c r="J494" s="82"/>
      <c r="K494" s="82"/>
      <c r="L494" s="82"/>
      <c r="M494" s="82"/>
      <c r="N494" s="82"/>
      <c r="O494" s="82"/>
      <c r="P494" s="82"/>
      <c r="Q494" s="82"/>
      <c r="R494" s="82"/>
      <c r="S494" s="82"/>
      <c r="T494" s="82"/>
      <c r="U494" s="82"/>
      <c r="V494" s="83"/>
    </row>
    <row r="495" spans="3:22" s="66" customFormat="1" ht="39" customHeight="1">
      <c r="C495" s="82"/>
      <c r="D495" s="82"/>
      <c r="E495" s="82"/>
      <c r="F495" s="82"/>
      <c r="G495" s="82"/>
      <c r="H495" s="82"/>
      <c r="I495" s="82"/>
      <c r="J495" s="82"/>
      <c r="K495" s="82"/>
      <c r="L495" s="82"/>
      <c r="M495" s="82"/>
      <c r="N495" s="82"/>
      <c r="O495" s="82"/>
      <c r="P495" s="82"/>
      <c r="Q495" s="82"/>
      <c r="R495" s="82"/>
      <c r="S495" s="82"/>
      <c r="T495" s="82"/>
      <c r="U495" s="82"/>
      <c r="V495" s="83"/>
    </row>
    <row r="496" spans="3:22" s="66" customFormat="1" ht="39" customHeight="1">
      <c r="C496" s="82"/>
      <c r="D496" s="82"/>
      <c r="E496" s="82"/>
      <c r="F496" s="82"/>
      <c r="G496" s="82"/>
      <c r="H496" s="82"/>
      <c r="I496" s="82"/>
      <c r="J496" s="82"/>
      <c r="K496" s="82"/>
      <c r="L496" s="82"/>
      <c r="M496" s="82"/>
      <c r="N496" s="82"/>
      <c r="O496" s="82"/>
      <c r="P496" s="82"/>
      <c r="Q496" s="82"/>
      <c r="R496" s="82"/>
      <c r="S496" s="82"/>
      <c r="T496" s="82"/>
      <c r="U496" s="82"/>
      <c r="V496" s="83"/>
    </row>
    <row r="497" spans="3:22" s="66" customFormat="1" ht="39" customHeight="1">
      <c r="C497" s="82"/>
      <c r="D497" s="82"/>
      <c r="E497" s="82"/>
      <c r="F497" s="82"/>
      <c r="G497" s="82"/>
      <c r="H497" s="82"/>
      <c r="I497" s="82"/>
      <c r="J497" s="82"/>
      <c r="K497" s="82"/>
      <c r="L497" s="82"/>
      <c r="M497" s="82"/>
      <c r="N497" s="82"/>
      <c r="O497" s="82"/>
      <c r="P497" s="82"/>
      <c r="Q497" s="82"/>
      <c r="R497" s="82"/>
      <c r="S497" s="82"/>
      <c r="T497" s="82"/>
      <c r="U497" s="82"/>
      <c r="V497" s="83"/>
    </row>
    <row r="498" spans="3:22" s="66" customFormat="1" ht="39" customHeight="1">
      <c r="C498" s="82"/>
      <c r="D498" s="82"/>
      <c r="E498" s="82"/>
      <c r="F498" s="82"/>
      <c r="G498" s="82"/>
      <c r="H498" s="82"/>
      <c r="I498" s="82"/>
      <c r="J498" s="82"/>
      <c r="K498" s="82"/>
      <c r="L498" s="82"/>
      <c r="M498" s="82"/>
      <c r="N498" s="82"/>
      <c r="O498" s="82"/>
      <c r="P498" s="82"/>
      <c r="Q498" s="82"/>
      <c r="R498" s="82"/>
      <c r="S498" s="82"/>
      <c r="T498" s="82"/>
      <c r="U498" s="82"/>
      <c r="V498" s="83"/>
    </row>
    <row r="499" spans="3:22" s="66" customFormat="1" ht="39" customHeight="1">
      <c r="C499" s="82"/>
      <c r="D499" s="82"/>
      <c r="E499" s="82"/>
      <c r="F499" s="82"/>
      <c r="G499" s="82"/>
      <c r="H499" s="82"/>
      <c r="I499" s="82"/>
      <c r="J499" s="82"/>
      <c r="K499" s="82"/>
      <c r="L499" s="82"/>
      <c r="M499" s="82"/>
      <c r="N499" s="82"/>
      <c r="O499" s="82"/>
      <c r="P499" s="82"/>
      <c r="Q499" s="82"/>
      <c r="R499" s="82"/>
      <c r="S499" s="82"/>
      <c r="T499" s="82"/>
      <c r="U499" s="82"/>
      <c r="V499" s="83"/>
    </row>
    <row r="500" spans="3:22" s="66" customFormat="1" ht="39" customHeight="1">
      <c r="C500" s="82"/>
      <c r="D500" s="82"/>
      <c r="E500" s="82"/>
      <c r="F500" s="82"/>
      <c r="G500" s="82"/>
      <c r="H500" s="82"/>
      <c r="I500" s="82"/>
      <c r="J500" s="82"/>
      <c r="K500" s="82"/>
      <c r="L500" s="82"/>
      <c r="M500" s="82"/>
      <c r="N500" s="82"/>
      <c r="O500" s="82"/>
      <c r="P500" s="82"/>
      <c r="Q500" s="82"/>
      <c r="R500" s="82"/>
      <c r="S500" s="82"/>
      <c r="T500" s="82"/>
      <c r="U500" s="82"/>
      <c r="V500" s="83"/>
    </row>
    <row r="501" spans="3:22" s="66" customFormat="1" ht="39" customHeight="1">
      <c r="C501" s="82"/>
      <c r="D501" s="82"/>
      <c r="E501" s="82"/>
      <c r="F501" s="82"/>
      <c r="G501" s="82"/>
      <c r="H501" s="82"/>
      <c r="I501" s="82"/>
      <c r="J501" s="82"/>
      <c r="K501" s="82"/>
      <c r="L501" s="82"/>
      <c r="M501" s="82"/>
      <c r="N501" s="82"/>
      <c r="O501" s="82"/>
      <c r="P501" s="82"/>
      <c r="Q501" s="82"/>
      <c r="R501" s="82"/>
      <c r="S501" s="82"/>
      <c r="T501" s="82"/>
      <c r="U501" s="82"/>
      <c r="V501" s="83"/>
    </row>
    <row r="502" spans="3:22" s="66" customFormat="1" ht="39" customHeight="1">
      <c r="C502" s="82"/>
      <c r="D502" s="82"/>
      <c r="E502" s="82"/>
      <c r="F502" s="82"/>
      <c r="G502" s="82"/>
      <c r="H502" s="82"/>
      <c r="I502" s="82"/>
      <c r="J502" s="82"/>
      <c r="K502" s="82"/>
      <c r="L502" s="82"/>
      <c r="M502" s="82"/>
      <c r="N502" s="82"/>
      <c r="O502" s="82"/>
      <c r="P502" s="82"/>
      <c r="Q502" s="82"/>
      <c r="R502" s="82"/>
      <c r="S502" s="82"/>
      <c r="T502" s="82"/>
      <c r="U502" s="82"/>
      <c r="V502" s="83"/>
    </row>
    <row r="503" spans="3:22" s="66" customFormat="1" ht="39" customHeight="1">
      <c r="C503" s="82"/>
      <c r="D503" s="82"/>
      <c r="E503" s="82"/>
      <c r="F503" s="82"/>
      <c r="G503" s="82"/>
      <c r="H503" s="82"/>
      <c r="I503" s="82"/>
      <c r="J503" s="82"/>
      <c r="K503" s="82"/>
      <c r="L503" s="82"/>
      <c r="M503" s="82"/>
      <c r="N503" s="82"/>
      <c r="O503" s="82"/>
      <c r="P503" s="82"/>
      <c r="Q503" s="82"/>
      <c r="R503" s="82"/>
      <c r="S503" s="82"/>
      <c r="T503" s="82"/>
      <c r="U503" s="82"/>
      <c r="V503" s="83"/>
    </row>
    <row r="504" spans="3:22" s="66" customFormat="1" ht="39" customHeight="1">
      <c r="C504" s="82"/>
      <c r="D504" s="82"/>
      <c r="E504" s="82"/>
      <c r="F504" s="82"/>
      <c r="G504" s="82"/>
      <c r="H504" s="82"/>
      <c r="I504" s="82"/>
      <c r="J504" s="82"/>
      <c r="K504" s="82"/>
      <c r="L504" s="82"/>
      <c r="M504" s="82"/>
      <c r="N504" s="82"/>
      <c r="O504" s="82"/>
      <c r="P504" s="82"/>
      <c r="Q504" s="82"/>
      <c r="R504" s="82"/>
      <c r="S504" s="82"/>
      <c r="T504" s="82"/>
      <c r="U504" s="82"/>
      <c r="V504" s="83"/>
    </row>
    <row r="505" spans="3:22" s="66" customFormat="1" ht="39" customHeight="1">
      <c r="C505" s="82"/>
      <c r="D505" s="82"/>
      <c r="E505" s="82"/>
      <c r="F505" s="82"/>
      <c r="G505" s="82"/>
      <c r="H505" s="82"/>
      <c r="I505" s="82"/>
      <c r="J505" s="82"/>
      <c r="K505" s="82"/>
      <c r="L505" s="82"/>
      <c r="M505" s="82"/>
      <c r="N505" s="82"/>
      <c r="O505" s="82"/>
      <c r="P505" s="82"/>
      <c r="Q505" s="82"/>
      <c r="R505" s="82"/>
      <c r="S505" s="82"/>
      <c r="T505" s="82"/>
      <c r="U505" s="82"/>
      <c r="V505" s="83"/>
    </row>
    <row r="506" spans="3:22" s="66" customFormat="1" ht="39" customHeight="1">
      <c r="C506" s="82"/>
      <c r="D506" s="82"/>
      <c r="E506" s="82"/>
      <c r="F506" s="82"/>
      <c r="G506" s="82"/>
      <c r="H506" s="82"/>
      <c r="I506" s="82"/>
      <c r="J506" s="82"/>
      <c r="K506" s="82"/>
      <c r="L506" s="82"/>
      <c r="M506" s="82"/>
      <c r="N506" s="82"/>
      <c r="O506" s="82"/>
      <c r="P506" s="82"/>
      <c r="Q506" s="82"/>
      <c r="R506" s="82"/>
      <c r="S506" s="82"/>
      <c r="T506" s="82"/>
      <c r="U506" s="82"/>
      <c r="V506" s="83"/>
    </row>
    <row r="507" spans="3:22" s="66" customFormat="1" ht="39" customHeight="1">
      <c r="C507" s="82"/>
      <c r="D507" s="82"/>
      <c r="E507" s="82"/>
      <c r="F507" s="82"/>
      <c r="G507" s="82"/>
      <c r="H507" s="82"/>
      <c r="I507" s="82"/>
      <c r="J507" s="82"/>
      <c r="K507" s="82"/>
      <c r="L507" s="82"/>
      <c r="M507" s="82"/>
      <c r="N507" s="82"/>
      <c r="O507" s="82"/>
      <c r="P507" s="82"/>
      <c r="Q507" s="82"/>
      <c r="R507" s="82"/>
      <c r="S507" s="82"/>
      <c r="T507" s="82"/>
      <c r="U507" s="82"/>
      <c r="V507" s="83"/>
    </row>
    <row r="508" spans="3:22" s="66" customFormat="1" ht="39" customHeight="1">
      <c r="C508" s="82"/>
      <c r="D508" s="82"/>
      <c r="E508" s="82"/>
      <c r="F508" s="82"/>
      <c r="G508" s="82"/>
      <c r="H508" s="82"/>
      <c r="I508" s="82"/>
      <c r="J508" s="82"/>
      <c r="K508" s="82"/>
      <c r="L508" s="82"/>
      <c r="M508" s="82"/>
      <c r="N508" s="82"/>
      <c r="O508" s="82"/>
      <c r="P508" s="82"/>
      <c r="Q508" s="82"/>
      <c r="R508" s="82"/>
      <c r="S508" s="82"/>
      <c r="T508" s="82"/>
      <c r="U508" s="82"/>
      <c r="V508" s="83"/>
    </row>
    <row r="509" spans="3:22" s="66" customFormat="1" ht="39" customHeight="1">
      <c r="C509" s="82"/>
      <c r="D509" s="82"/>
      <c r="E509" s="82"/>
      <c r="F509" s="82"/>
      <c r="G509" s="82"/>
      <c r="H509" s="82"/>
      <c r="I509" s="82"/>
      <c r="J509" s="82"/>
      <c r="K509" s="82"/>
      <c r="L509" s="82"/>
      <c r="M509" s="82"/>
      <c r="N509" s="82"/>
      <c r="O509" s="82"/>
      <c r="P509" s="82"/>
      <c r="Q509" s="82"/>
      <c r="R509" s="82"/>
      <c r="S509" s="82"/>
      <c r="T509" s="82"/>
      <c r="U509" s="82"/>
      <c r="V509" s="83"/>
    </row>
    <row r="510" spans="3:22" s="66" customFormat="1" ht="39" customHeight="1">
      <c r="C510" s="82"/>
      <c r="D510" s="82"/>
      <c r="E510" s="82"/>
      <c r="F510" s="82"/>
      <c r="G510" s="82"/>
      <c r="H510" s="82"/>
      <c r="I510" s="82"/>
      <c r="J510" s="82"/>
      <c r="K510" s="82"/>
      <c r="L510" s="82"/>
      <c r="M510" s="82"/>
      <c r="N510" s="82"/>
      <c r="O510" s="82"/>
      <c r="P510" s="82"/>
      <c r="Q510" s="82"/>
      <c r="R510" s="82"/>
      <c r="S510" s="82"/>
      <c r="T510" s="82"/>
      <c r="U510" s="82"/>
      <c r="V510" s="83"/>
    </row>
    <row r="511" spans="3:22" s="66" customFormat="1" ht="39" customHeight="1">
      <c r="C511" s="82"/>
      <c r="D511" s="82"/>
      <c r="E511" s="82"/>
      <c r="F511" s="82"/>
      <c r="G511" s="82"/>
      <c r="H511" s="82"/>
      <c r="I511" s="82"/>
      <c r="J511" s="82"/>
      <c r="K511" s="82"/>
      <c r="L511" s="82"/>
      <c r="M511" s="82"/>
      <c r="N511" s="82"/>
      <c r="O511" s="82"/>
      <c r="P511" s="82"/>
      <c r="Q511" s="82"/>
      <c r="R511" s="82"/>
      <c r="S511" s="82"/>
      <c r="T511" s="82"/>
      <c r="U511" s="82"/>
      <c r="V511" s="83"/>
    </row>
    <row r="512" spans="3:22" s="66" customFormat="1" ht="39" customHeight="1">
      <c r="C512" s="82"/>
      <c r="D512" s="82"/>
      <c r="E512" s="82"/>
      <c r="F512" s="82"/>
      <c r="G512" s="82"/>
      <c r="H512" s="82"/>
      <c r="I512" s="82"/>
      <c r="J512" s="82"/>
      <c r="K512" s="82"/>
      <c r="L512" s="82"/>
      <c r="M512" s="82"/>
      <c r="N512" s="82"/>
      <c r="O512" s="82"/>
      <c r="P512" s="82"/>
      <c r="Q512" s="82"/>
      <c r="R512" s="82"/>
      <c r="S512" s="82"/>
      <c r="T512" s="82"/>
      <c r="U512" s="82"/>
      <c r="V512" s="83"/>
    </row>
    <row r="513" spans="3:22" s="66" customFormat="1" ht="39" customHeight="1">
      <c r="C513" s="82"/>
      <c r="D513" s="82"/>
      <c r="E513" s="82"/>
      <c r="F513" s="82"/>
      <c r="G513" s="82"/>
      <c r="H513" s="82"/>
      <c r="I513" s="82"/>
      <c r="J513" s="82"/>
      <c r="K513" s="82"/>
      <c r="L513" s="82"/>
      <c r="M513" s="82"/>
      <c r="N513" s="82"/>
      <c r="O513" s="82"/>
      <c r="P513" s="82"/>
      <c r="Q513" s="82"/>
      <c r="R513" s="82"/>
      <c r="S513" s="82"/>
      <c r="T513" s="82"/>
      <c r="U513" s="82"/>
      <c r="V513" s="83"/>
    </row>
    <row r="514" spans="3:22" s="66" customFormat="1" ht="39" customHeight="1">
      <c r="C514" s="82"/>
      <c r="D514" s="82"/>
      <c r="E514" s="82"/>
      <c r="F514" s="82"/>
      <c r="G514" s="82"/>
      <c r="H514" s="82"/>
      <c r="I514" s="82"/>
      <c r="J514" s="82"/>
      <c r="K514" s="82"/>
      <c r="L514" s="82"/>
      <c r="M514" s="82"/>
      <c r="N514" s="82"/>
      <c r="O514" s="82"/>
      <c r="P514" s="82"/>
      <c r="Q514" s="82"/>
      <c r="R514" s="82"/>
      <c r="S514" s="82"/>
      <c r="T514" s="82"/>
      <c r="U514" s="82"/>
      <c r="V514" s="83"/>
    </row>
    <row r="515" spans="3:22" s="66" customFormat="1" ht="39" customHeight="1">
      <c r="C515" s="82"/>
      <c r="D515" s="82"/>
      <c r="E515" s="82"/>
      <c r="F515" s="82"/>
      <c r="G515" s="82"/>
      <c r="H515" s="82"/>
      <c r="I515" s="82"/>
      <c r="J515" s="82"/>
      <c r="K515" s="82"/>
      <c r="L515" s="82"/>
      <c r="M515" s="82"/>
      <c r="N515" s="82"/>
      <c r="O515" s="82"/>
      <c r="P515" s="82"/>
      <c r="Q515" s="82"/>
      <c r="R515" s="82"/>
      <c r="S515" s="82"/>
      <c r="T515" s="82"/>
      <c r="U515" s="82"/>
      <c r="V515" s="83"/>
    </row>
    <row r="516" spans="3:22" s="66" customFormat="1" ht="39" customHeight="1">
      <c r="C516" s="82"/>
      <c r="D516" s="82"/>
      <c r="E516" s="82"/>
      <c r="F516" s="82"/>
      <c r="G516" s="82"/>
      <c r="H516" s="82"/>
      <c r="I516" s="82"/>
      <c r="J516" s="82"/>
      <c r="K516" s="82"/>
      <c r="L516" s="82"/>
      <c r="M516" s="82"/>
      <c r="N516" s="82"/>
      <c r="O516" s="82"/>
      <c r="P516" s="82"/>
      <c r="Q516" s="82"/>
      <c r="R516" s="82"/>
      <c r="S516" s="82"/>
      <c r="T516" s="82"/>
      <c r="U516" s="82"/>
      <c r="V516" s="83"/>
    </row>
    <row r="517" spans="3:22" s="66" customFormat="1" ht="39" customHeight="1">
      <c r="C517" s="82"/>
      <c r="D517" s="82"/>
      <c r="E517" s="82"/>
      <c r="F517" s="82"/>
      <c r="G517" s="82"/>
      <c r="H517" s="82"/>
      <c r="I517" s="82"/>
      <c r="J517" s="82"/>
      <c r="K517" s="82"/>
      <c r="L517" s="82"/>
      <c r="M517" s="82"/>
      <c r="N517" s="82"/>
      <c r="O517" s="82"/>
      <c r="P517" s="82"/>
      <c r="Q517" s="82"/>
      <c r="R517" s="82"/>
      <c r="S517" s="82"/>
      <c r="T517" s="82"/>
      <c r="U517" s="82"/>
      <c r="V517" s="83"/>
    </row>
    <row r="518" spans="3:22" s="66" customFormat="1" ht="39" customHeight="1">
      <c r="C518" s="82"/>
      <c r="D518" s="82"/>
      <c r="E518" s="82"/>
      <c r="F518" s="82"/>
      <c r="G518" s="82"/>
      <c r="H518" s="82"/>
      <c r="I518" s="82"/>
      <c r="J518" s="82"/>
      <c r="K518" s="82"/>
      <c r="L518" s="82"/>
      <c r="M518" s="82"/>
      <c r="N518" s="82"/>
      <c r="O518" s="82"/>
      <c r="P518" s="82"/>
      <c r="Q518" s="82"/>
      <c r="R518" s="82"/>
      <c r="S518" s="82"/>
      <c r="T518" s="82"/>
      <c r="U518" s="82"/>
      <c r="V518" s="83"/>
    </row>
    <row r="519" spans="3:22" s="66" customFormat="1" ht="39" customHeight="1">
      <c r="C519" s="82"/>
      <c r="D519" s="82"/>
      <c r="E519" s="82"/>
      <c r="F519" s="82"/>
      <c r="G519" s="82"/>
      <c r="H519" s="82"/>
      <c r="I519" s="82"/>
      <c r="J519" s="82"/>
      <c r="K519" s="82"/>
      <c r="L519" s="82"/>
      <c r="M519" s="82"/>
      <c r="N519" s="82"/>
      <c r="O519" s="82"/>
      <c r="P519" s="82"/>
      <c r="Q519" s="82"/>
      <c r="R519" s="82"/>
      <c r="S519" s="82"/>
      <c r="T519" s="82"/>
      <c r="U519" s="82"/>
      <c r="V519" s="83"/>
    </row>
    <row r="520" spans="3:22" s="66" customFormat="1" ht="39" customHeight="1">
      <c r="C520" s="82"/>
      <c r="D520" s="82"/>
      <c r="E520" s="82"/>
      <c r="F520" s="82"/>
      <c r="G520" s="82"/>
      <c r="H520" s="82"/>
      <c r="I520" s="82"/>
      <c r="J520" s="82"/>
      <c r="K520" s="82"/>
      <c r="L520" s="82"/>
      <c r="M520" s="82"/>
      <c r="N520" s="82"/>
      <c r="O520" s="82"/>
      <c r="P520" s="82"/>
      <c r="Q520" s="82"/>
      <c r="R520" s="82"/>
      <c r="S520" s="82"/>
      <c r="T520" s="82"/>
      <c r="U520" s="82"/>
      <c r="V520" s="83"/>
    </row>
    <row r="521" spans="3:22" s="66" customFormat="1" ht="39" customHeight="1">
      <c r="C521" s="82"/>
      <c r="D521" s="82"/>
      <c r="E521" s="82"/>
      <c r="F521" s="82"/>
      <c r="G521" s="82"/>
      <c r="H521" s="82"/>
      <c r="I521" s="82"/>
      <c r="J521" s="82"/>
      <c r="K521" s="82"/>
      <c r="L521" s="82"/>
      <c r="M521" s="82"/>
      <c r="N521" s="82"/>
      <c r="O521" s="82"/>
      <c r="P521" s="82"/>
      <c r="Q521" s="82"/>
      <c r="R521" s="82"/>
      <c r="S521" s="82"/>
      <c r="T521" s="82"/>
      <c r="U521" s="82"/>
      <c r="V521" s="83"/>
    </row>
    <row r="522" spans="3:22" s="66" customFormat="1" ht="39" customHeight="1">
      <c r="C522" s="82"/>
      <c r="D522" s="82"/>
      <c r="E522" s="82"/>
      <c r="F522" s="82"/>
      <c r="G522" s="82"/>
      <c r="H522" s="82"/>
      <c r="I522" s="82"/>
      <c r="J522" s="82"/>
      <c r="K522" s="82"/>
      <c r="L522" s="82"/>
      <c r="M522" s="82"/>
      <c r="N522" s="82"/>
      <c r="O522" s="82"/>
      <c r="P522" s="82"/>
      <c r="Q522" s="82"/>
      <c r="R522" s="82"/>
      <c r="S522" s="82"/>
      <c r="T522" s="82"/>
      <c r="U522" s="82"/>
      <c r="V522" s="83"/>
    </row>
    <row r="523" spans="3:22" s="66" customFormat="1" ht="39" customHeight="1">
      <c r="C523" s="82"/>
      <c r="D523" s="82"/>
      <c r="E523" s="82"/>
      <c r="F523" s="82"/>
      <c r="G523" s="82"/>
      <c r="H523" s="82"/>
      <c r="I523" s="82"/>
      <c r="J523" s="82"/>
      <c r="K523" s="82"/>
      <c r="L523" s="82"/>
      <c r="M523" s="82"/>
      <c r="N523" s="82"/>
      <c r="O523" s="82"/>
      <c r="P523" s="82"/>
      <c r="Q523" s="82"/>
      <c r="R523" s="82"/>
      <c r="S523" s="82"/>
      <c r="T523" s="82"/>
      <c r="U523" s="82"/>
      <c r="V523" s="83"/>
    </row>
    <row r="524" spans="3:22" s="66" customFormat="1" ht="39" customHeight="1">
      <c r="C524" s="82"/>
      <c r="D524" s="82"/>
      <c r="E524" s="82"/>
      <c r="F524" s="82"/>
      <c r="G524" s="82"/>
      <c r="H524" s="82"/>
      <c r="I524" s="82"/>
      <c r="J524" s="82"/>
      <c r="K524" s="82"/>
      <c r="L524" s="82"/>
      <c r="M524" s="82"/>
      <c r="N524" s="82"/>
      <c r="O524" s="82"/>
      <c r="P524" s="82"/>
      <c r="Q524" s="82"/>
      <c r="R524" s="82"/>
      <c r="S524" s="82"/>
      <c r="T524" s="82"/>
      <c r="U524" s="82"/>
      <c r="V524" s="83"/>
    </row>
    <row r="525" spans="3:22" s="66" customFormat="1" ht="39" customHeight="1">
      <c r="C525" s="82"/>
      <c r="D525" s="82"/>
      <c r="E525" s="82"/>
      <c r="F525" s="82"/>
      <c r="G525" s="82"/>
      <c r="H525" s="82"/>
      <c r="I525" s="82"/>
      <c r="J525" s="82"/>
      <c r="K525" s="82"/>
      <c r="L525" s="82"/>
      <c r="M525" s="82"/>
      <c r="N525" s="82"/>
      <c r="O525" s="82"/>
      <c r="P525" s="82"/>
      <c r="Q525" s="82"/>
      <c r="R525" s="82"/>
      <c r="S525" s="82"/>
      <c r="T525" s="82"/>
      <c r="U525" s="82"/>
      <c r="V525" s="83"/>
    </row>
    <row r="526" spans="3:22" s="66" customFormat="1" ht="39" customHeight="1">
      <c r="C526" s="82"/>
      <c r="D526" s="82"/>
      <c r="E526" s="82"/>
      <c r="F526" s="82"/>
      <c r="G526" s="82"/>
      <c r="H526" s="82"/>
      <c r="I526" s="82"/>
      <c r="J526" s="82"/>
      <c r="K526" s="82"/>
      <c r="L526" s="82"/>
      <c r="M526" s="82"/>
      <c r="N526" s="82"/>
      <c r="O526" s="82"/>
      <c r="P526" s="82"/>
      <c r="Q526" s="82"/>
      <c r="R526" s="82"/>
      <c r="S526" s="82"/>
      <c r="T526" s="82"/>
      <c r="U526" s="82"/>
      <c r="V526" s="83"/>
    </row>
    <row r="527" spans="3:22" s="66" customFormat="1" ht="39" customHeight="1">
      <c r="C527" s="82"/>
      <c r="D527" s="82"/>
      <c r="E527" s="82"/>
      <c r="F527" s="82"/>
      <c r="G527" s="82"/>
      <c r="H527" s="82"/>
      <c r="I527" s="82"/>
      <c r="J527" s="82"/>
      <c r="K527" s="82"/>
      <c r="L527" s="82"/>
      <c r="M527" s="82"/>
      <c r="N527" s="82"/>
      <c r="O527" s="82"/>
      <c r="P527" s="82"/>
      <c r="Q527" s="82"/>
      <c r="R527" s="82"/>
      <c r="S527" s="82"/>
      <c r="T527" s="82"/>
      <c r="U527" s="82"/>
      <c r="V527" s="83"/>
    </row>
    <row r="528" spans="3:22" s="66" customFormat="1" ht="39" customHeight="1">
      <c r="C528" s="82"/>
      <c r="D528" s="82"/>
      <c r="E528" s="82"/>
      <c r="F528" s="82"/>
      <c r="G528" s="82"/>
      <c r="H528" s="82"/>
      <c r="I528" s="82"/>
      <c r="J528" s="82"/>
      <c r="K528" s="82"/>
      <c r="L528" s="82"/>
      <c r="M528" s="82"/>
      <c r="N528" s="82"/>
      <c r="O528" s="82"/>
      <c r="P528" s="82"/>
      <c r="Q528" s="82"/>
      <c r="R528" s="82"/>
      <c r="S528" s="82"/>
      <c r="T528" s="82"/>
      <c r="U528" s="82"/>
      <c r="V528" s="83"/>
    </row>
    <row r="529" spans="3:22" s="66" customFormat="1" ht="39" customHeight="1">
      <c r="C529" s="82"/>
      <c r="D529" s="82"/>
      <c r="E529" s="82"/>
      <c r="F529" s="82"/>
      <c r="G529" s="82"/>
      <c r="H529" s="82"/>
      <c r="I529" s="82"/>
      <c r="J529" s="82"/>
      <c r="K529" s="82"/>
      <c r="L529" s="82"/>
      <c r="M529" s="82"/>
      <c r="N529" s="82"/>
      <c r="O529" s="82"/>
      <c r="P529" s="82"/>
      <c r="Q529" s="82"/>
      <c r="R529" s="82"/>
      <c r="S529" s="82"/>
      <c r="T529" s="82"/>
      <c r="U529" s="82"/>
      <c r="V529" s="83"/>
    </row>
    <row r="530" spans="3:22" s="66" customFormat="1" ht="39" customHeight="1">
      <c r="C530" s="82"/>
      <c r="D530" s="82"/>
      <c r="E530" s="82"/>
      <c r="F530" s="82"/>
      <c r="G530" s="82"/>
      <c r="H530" s="82"/>
      <c r="I530" s="82"/>
      <c r="J530" s="82"/>
      <c r="K530" s="82"/>
      <c r="L530" s="82"/>
      <c r="M530" s="82"/>
      <c r="N530" s="82"/>
      <c r="O530" s="82"/>
      <c r="P530" s="82"/>
      <c r="Q530" s="82"/>
      <c r="R530" s="82"/>
      <c r="S530" s="82"/>
      <c r="T530" s="82"/>
      <c r="U530" s="82"/>
      <c r="V530" s="83"/>
    </row>
    <row r="531" spans="3:22" s="66" customFormat="1" ht="39" customHeight="1">
      <c r="C531" s="82"/>
      <c r="D531" s="82"/>
      <c r="E531" s="82"/>
      <c r="F531" s="82"/>
      <c r="G531" s="82"/>
      <c r="H531" s="82"/>
      <c r="I531" s="82"/>
      <c r="J531" s="82"/>
      <c r="K531" s="82"/>
      <c r="L531" s="82"/>
      <c r="M531" s="82"/>
      <c r="N531" s="82"/>
      <c r="O531" s="82"/>
      <c r="P531" s="82"/>
      <c r="Q531" s="82"/>
      <c r="R531" s="82"/>
      <c r="S531" s="82"/>
      <c r="T531" s="82"/>
      <c r="U531" s="82"/>
      <c r="V531" s="83"/>
    </row>
    <row r="532" spans="3:22" s="66" customFormat="1" ht="39" customHeight="1">
      <c r="C532" s="82"/>
      <c r="D532" s="82"/>
      <c r="E532" s="82"/>
      <c r="F532" s="82"/>
      <c r="G532" s="82"/>
      <c r="H532" s="82"/>
      <c r="I532" s="82"/>
      <c r="J532" s="82"/>
      <c r="K532" s="82"/>
      <c r="L532" s="82"/>
      <c r="M532" s="82"/>
      <c r="N532" s="82"/>
      <c r="O532" s="82"/>
      <c r="P532" s="82"/>
      <c r="Q532" s="82"/>
      <c r="R532" s="82"/>
      <c r="S532" s="82"/>
      <c r="T532" s="82"/>
      <c r="U532" s="82"/>
      <c r="V532" s="83"/>
    </row>
    <row r="533" spans="3:22" s="66" customFormat="1" ht="39" customHeight="1">
      <c r="C533" s="82"/>
      <c r="D533" s="82"/>
      <c r="E533" s="82"/>
      <c r="F533" s="82"/>
      <c r="G533" s="82"/>
      <c r="H533" s="82"/>
      <c r="I533" s="82"/>
      <c r="J533" s="82"/>
      <c r="K533" s="82"/>
      <c r="L533" s="82"/>
      <c r="M533" s="82"/>
      <c r="N533" s="82"/>
      <c r="O533" s="82"/>
      <c r="P533" s="82"/>
      <c r="Q533" s="82"/>
      <c r="R533" s="82"/>
      <c r="S533" s="82"/>
      <c r="T533" s="82"/>
      <c r="U533" s="82"/>
      <c r="V533" s="83"/>
    </row>
    <row r="534" spans="3:22" s="66" customFormat="1" ht="39" customHeight="1">
      <c r="C534" s="82"/>
      <c r="D534" s="82"/>
      <c r="E534" s="82"/>
      <c r="F534" s="82"/>
      <c r="G534" s="82"/>
      <c r="H534" s="82"/>
      <c r="I534" s="82"/>
      <c r="J534" s="82"/>
      <c r="K534" s="82"/>
      <c r="L534" s="82"/>
      <c r="M534" s="82"/>
      <c r="N534" s="82"/>
      <c r="O534" s="82"/>
      <c r="P534" s="82"/>
      <c r="Q534" s="82"/>
      <c r="R534" s="82"/>
      <c r="S534" s="82"/>
      <c r="T534" s="82"/>
      <c r="U534" s="82"/>
      <c r="V534" s="83"/>
    </row>
    <row r="535" spans="3:22" s="66" customFormat="1" ht="39" customHeight="1">
      <c r="C535" s="82"/>
      <c r="D535" s="82"/>
      <c r="E535" s="82"/>
      <c r="F535" s="82"/>
      <c r="G535" s="82"/>
      <c r="H535" s="82"/>
      <c r="I535" s="82"/>
      <c r="J535" s="82"/>
      <c r="K535" s="82"/>
      <c r="L535" s="82"/>
      <c r="M535" s="82"/>
      <c r="N535" s="82"/>
      <c r="O535" s="82"/>
      <c r="P535" s="82"/>
      <c r="Q535" s="82"/>
      <c r="R535" s="82"/>
      <c r="S535" s="82"/>
      <c r="T535" s="82"/>
      <c r="U535" s="82"/>
      <c r="V535" s="83"/>
    </row>
    <row r="536" spans="3:22" s="66" customFormat="1" ht="39" customHeight="1">
      <c r="C536" s="82"/>
      <c r="D536" s="82"/>
      <c r="E536" s="82"/>
      <c r="F536" s="82"/>
      <c r="G536" s="82"/>
      <c r="H536" s="82"/>
      <c r="I536" s="82"/>
      <c r="J536" s="82"/>
      <c r="K536" s="82"/>
      <c r="L536" s="82"/>
      <c r="M536" s="82"/>
      <c r="N536" s="82"/>
      <c r="O536" s="82"/>
      <c r="P536" s="82"/>
      <c r="Q536" s="82"/>
      <c r="R536" s="82"/>
      <c r="S536" s="82"/>
      <c r="T536" s="82"/>
      <c r="U536" s="82"/>
      <c r="V536" s="83"/>
    </row>
    <row r="537" spans="3:22" s="66" customFormat="1" ht="39" customHeight="1">
      <c r="C537" s="82"/>
      <c r="D537" s="82"/>
      <c r="E537" s="82"/>
      <c r="F537" s="82"/>
      <c r="G537" s="82"/>
      <c r="H537" s="82"/>
      <c r="I537" s="82"/>
      <c r="J537" s="82"/>
      <c r="K537" s="82"/>
      <c r="L537" s="82"/>
      <c r="M537" s="82"/>
      <c r="N537" s="82"/>
      <c r="O537" s="82"/>
      <c r="P537" s="82"/>
      <c r="Q537" s="82"/>
      <c r="R537" s="82"/>
      <c r="S537" s="82"/>
      <c r="T537" s="82"/>
      <c r="U537" s="82"/>
      <c r="V537" s="83"/>
    </row>
    <row r="538" spans="3:22" s="66" customFormat="1" ht="39" customHeight="1">
      <c r="C538" s="82"/>
      <c r="D538" s="82"/>
      <c r="E538" s="82"/>
      <c r="F538" s="82"/>
      <c r="G538" s="82"/>
      <c r="H538" s="82"/>
      <c r="I538" s="82"/>
      <c r="J538" s="82"/>
      <c r="K538" s="82"/>
      <c r="L538" s="82"/>
      <c r="M538" s="82"/>
      <c r="N538" s="82"/>
      <c r="O538" s="82"/>
      <c r="P538" s="82"/>
      <c r="Q538" s="82"/>
      <c r="R538" s="82"/>
      <c r="S538" s="82"/>
      <c r="T538" s="82"/>
      <c r="U538" s="82"/>
      <c r="V538" s="83"/>
    </row>
    <row r="539" spans="3:22" s="66" customFormat="1" ht="39" customHeight="1">
      <c r="C539" s="82"/>
      <c r="D539" s="82"/>
      <c r="E539" s="82"/>
      <c r="F539" s="82"/>
      <c r="G539" s="82"/>
      <c r="H539" s="82"/>
      <c r="I539" s="82"/>
      <c r="J539" s="82"/>
      <c r="K539" s="82"/>
      <c r="L539" s="82"/>
      <c r="M539" s="82"/>
      <c r="N539" s="82"/>
      <c r="O539" s="82"/>
      <c r="P539" s="82"/>
      <c r="Q539" s="82"/>
      <c r="R539" s="82"/>
      <c r="S539" s="82"/>
      <c r="T539" s="82"/>
      <c r="U539" s="82"/>
      <c r="V539" s="83"/>
    </row>
    <row r="540" spans="3:22" s="66" customFormat="1" ht="39" customHeight="1">
      <c r="C540" s="82"/>
      <c r="D540" s="82"/>
      <c r="E540" s="82"/>
      <c r="F540" s="82"/>
      <c r="G540" s="82"/>
      <c r="H540" s="82"/>
      <c r="I540" s="82"/>
      <c r="J540" s="82"/>
      <c r="K540" s="82"/>
      <c r="L540" s="82"/>
      <c r="M540" s="82"/>
      <c r="N540" s="82"/>
      <c r="O540" s="82"/>
      <c r="P540" s="82"/>
      <c r="Q540" s="82"/>
      <c r="R540" s="82"/>
      <c r="S540" s="82"/>
      <c r="T540" s="82"/>
      <c r="U540" s="82"/>
      <c r="V540" s="83"/>
    </row>
    <row r="541" spans="3:22" s="66" customFormat="1" ht="39" customHeight="1">
      <c r="C541" s="82"/>
      <c r="D541" s="82"/>
      <c r="E541" s="82"/>
      <c r="F541" s="82"/>
      <c r="G541" s="82"/>
      <c r="H541" s="82"/>
      <c r="I541" s="82"/>
      <c r="J541" s="82"/>
      <c r="K541" s="82"/>
      <c r="L541" s="82"/>
      <c r="M541" s="82"/>
      <c r="N541" s="82"/>
      <c r="O541" s="82"/>
      <c r="P541" s="82"/>
      <c r="Q541" s="82"/>
      <c r="R541" s="82"/>
      <c r="S541" s="82"/>
      <c r="T541" s="82"/>
      <c r="U541" s="82"/>
      <c r="V541" s="83"/>
    </row>
    <row r="542" spans="3:22" s="66" customFormat="1" ht="39" customHeight="1">
      <c r="C542" s="82"/>
      <c r="D542" s="82"/>
      <c r="E542" s="82"/>
      <c r="F542" s="82"/>
      <c r="G542" s="82"/>
      <c r="H542" s="82"/>
      <c r="I542" s="82"/>
      <c r="J542" s="82"/>
      <c r="K542" s="82"/>
      <c r="L542" s="82"/>
      <c r="M542" s="82"/>
      <c r="N542" s="82"/>
      <c r="O542" s="82"/>
      <c r="P542" s="82"/>
      <c r="Q542" s="82"/>
      <c r="R542" s="82"/>
      <c r="S542" s="82"/>
      <c r="T542" s="82"/>
      <c r="U542" s="82"/>
      <c r="V542" s="83"/>
    </row>
    <row r="543" spans="3:22" s="66" customFormat="1" ht="39" customHeight="1">
      <c r="C543" s="82"/>
      <c r="D543" s="82"/>
      <c r="E543" s="82"/>
      <c r="F543" s="82"/>
      <c r="G543" s="82"/>
      <c r="H543" s="82"/>
      <c r="I543" s="82"/>
      <c r="J543" s="82"/>
      <c r="K543" s="82"/>
      <c r="L543" s="82"/>
      <c r="M543" s="82"/>
      <c r="N543" s="82"/>
      <c r="O543" s="82"/>
      <c r="P543" s="82"/>
      <c r="Q543" s="82"/>
      <c r="R543" s="82"/>
      <c r="S543" s="82"/>
      <c r="T543" s="82"/>
      <c r="U543" s="82"/>
      <c r="V543" s="83"/>
    </row>
    <row r="544" spans="3:22" s="66" customFormat="1" ht="39" customHeight="1">
      <c r="C544" s="82"/>
      <c r="D544" s="82"/>
      <c r="E544" s="82"/>
      <c r="F544" s="82"/>
      <c r="G544" s="82"/>
      <c r="H544" s="82"/>
      <c r="I544" s="82"/>
      <c r="J544" s="82"/>
      <c r="K544" s="82"/>
      <c r="L544" s="82"/>
      <c r="M544" s="82"/>
      <c r="N544" s="82"/>
      <c r="O544" s="82"/>
      <c r="P544" s="82"/>
      <c r="Q544" s="82"/>
      <c r="R544" s="82"/>
      <c r="S544" s="82"/>
      <c r="T544" s="82"/>
      <c r="U544" s="82"/>
      <c r="V544" s="83"/>
    </row>
    <row r="545" spans="3:22" s="66" customFormat="1" ht="39" customHeight="1">
      <c r="C545" s="82"/>
      <c r="D545" s="82"/>
      <c r="E545" s="82"/>
      <c r="F545" s="82"/>
      <c r="G545" s="82"/>
      <c r="H545" s="82"/>
      <c r="I545" s="82"/>
      <c r="J545" s="82"/>
      <c r="K545" s="82"/>
      <c r="L545" s="82"/>
      <c r="M545" s="82"/>
      <c r="N545" s="82"/>
      <c r="O545" s="82"/>
      <c r="P545" s="82"/>
      <c r="Q545" s="82"/>
      <c r="R545" s="82"/>
      <c r="S545" s="82"/>
      <c r="T545" s="82"/>
      <c r="U545" s="82"/>
      <c r="V545" s="83"/>
    </row>
    <row r="546" spans="3:22" s="66" customFormat="1" ht="39" customHeight="1">
      <c r="C546" s="82"/>
      <c r="D546" s="82"/>
      <c r="E546" s="82"/>
      <c r="F546" s="82"/>
      <c r="G546" s="82"/>
      <c r="H546" s="82"/>
      <c r="I546" s="82"/>
      <c r="J546" s="82"/>
      <c r="K546" s="82"/>
      <c r="L546" s="82"/>
      <c r="M546" s="82"/>
      <c r="N546" s="82"/>
      <c r="O546" s="82"/>
      <c r="P546" s="82"/>
      <c r="Q546" s="82"/>
      <c r="R546" s="82"/>
      <c r="S546" s="82"/>
      <c r="T546" s="82"/>
      <c r="U546" s="82"/>
      <c r="V546" s="83"/>
    </row>
    <row r="547" spans="3:22" s="66" customFormat="1" ht="39" customHeight="1">
      <c r="C547" s="82"/>
      <c r="D547" s="82"/>
      <c r="E547" s="82"/>
      <c r="F547" s="82"/>
      <c r="G547" s="82"/>
      <c r="H547" s="82"/>
      <c r="I547" s="82"/>
      <c r="J547" s="82"/>
      <c r="K547" s="82"/>
      <c r="L547" s="82"/>
      <c r="M547" s="82"/>
      <c r="N547" s="82"/>
      <c r="O547" s="82"/>
      <c r="P547" s="82"/>
      <c r="Q547" s="82"/>
      <c r="R547" s="82"/>
      <c r="S547" s="82"/>
      <c r="T547" s="82"/>
      <c r="U547" s="82"/>
      <c r="V547" s="83"/>
    </row>
    <row r="548" spans="3:22" s="66" customFormat="1" ht="39" customHeight="1">
      <c r="C548" s="82"/>
      <c r="D548" s="82"/>
      <c r="E548" s="82"/>
      <c r="F548" s="82"/>
      <c r="G548" s="82"/>
      <c r="H548" s="82"/>
      <c r="I548" s="82"/>
      <c r="J548" s="82"/>
      <c r="K548" s="82"/>
      <c r="L548" s="82"/>
      <c r="M548" s="82"/>
      <c r="N548" s="82"/>
      <c r="O548" s="82"/>
      <c r="P548" s="82"/>
      <c r="Q548" s="82"/>
      <c r="R548" s="82"/>
      <c r="S548" s="82"/>
      <c r="T548" s="82"/>
      <c r="U548" s="82"/>
      <c r="V548" s="83"/>
    </row>
    <row r="549" spans="3:22" s="66" customFormat="1" ht="39" customHeight="1">
      <c r="C549" s="82"/>
      <c r="D549" s="82"/>
      <c r="E549" s="82"/>
      <c r="F549" s="82"/>
      <c r="G549" s="82"/>
      <c r="H549" s="82"/>
      <c r="I549" s="82"/>
      <c r="J549" s="82"/>
      <c r="K549" s="82"/>
      <c r="L549" s="82"/>
      <c r="M549" s="82"/>
      <c r="N549" s="82"/>
      <c r="O549" s="82"/>
      <c r="P549" s="82"/>
      <c r="Q549" s="82"/>
      <c r="R549" s="82"/>
      <c r="S549" s="82"/>
      <c r="T549" s="82"/>
      <c r="U549" s="82"/>
      <c r="V549" s="83"/>
    </row>
    <row r="550" spans="3:22" s="66" customFormat="1" ht="39" customHeight="1">
      <c r="C550" s="82"/>
      <c r="D550" s="82"/>
      <c r="E550" s="82"/>
      <c r="F550" s="82"/>
      <c r="G550" s="82"/>
      <c r="H550" s="82"/>
      <c r="I550" s="82"/>
      <c r="J550" s="82"/>
      <c r="K550" s="82"/>
      <c r="L550" s="82"/>
      <c r="M550" s="82"/>
      <c r="N550" s="82"/>
      <c r="O550" s="82"/>
      <c r="P550" s="82"/>
      <c r="Q550" s="82"/>
      <c r="R550" s="82"/>
      <c r="S550" s="82"/>
      <c r="T550" s="82"/>
      <c r="U550" s="82"/>
      <c r="V550" s="83"/>
    </row>
    <row r="551" spans="3:22" s="66" customFormat="1" ht="39" customHeight="1">
      <c r="C551" s="82"/>
      <c r="D551" s="82"/>
      <c r="E551" s="82"/>
      <c r="F551" s="82"/>
      <c r="G551" s="82"/>
      <c r="H551" s="82"/>
      <c r="I551" s="82"/>
      <c r="J551" s="82"/>
      <c r="K551" s="82"/>
      <c r="L551" s="82"/>
      <c r="M551" s="82"/>
      <c r="N551" s="82"/>
      <c r="O551" s="82"/>
      <c r="P551" s="82"/>
      <c r="Q551" s="82"/>
      <c r="R551" s="82"/>
      <c r="S551" s="82"/>
      <c r="T551" s="82"/>
      <c r="U551" s="82"/>
      <c r="V551" s="83"/>
    </row>
    <row r="552" spans="3:22" s="66" customFormat="1" ht="39" customHeight="1">
      <c r="C552" s="82"/>
      <c r="D552" s="82"/>
      <c r="E552" s="82"/>
      <c r="F552" s="82"/>
      <c r="G552" s="82"/>
      <c r="H552" s="82"/>
      <c r="I552" s="82"/>
      <c r="J552" s="82"/>
      <c r="K552" s="82"/>
      <c r="L552" s="82"/>
      <c r="M552" s="82"/>
      <c r="N552" s="82"/>
      <c r="O552" s="82"/>
      <c r="P552" s="82"/>
      <c r="Q552" s="82"/>
      <c r="R552" s="82"/>
      <c r="S552" s="82"/>
      <c r="T552" s="82"/>
      <c r="U552" s="82"/>
      <c r="V552" s="83"/>
    </row>
    <row r="553" spans="3:22" s="66" customFormat="1" ht="39" customHeight="1">
      <c r="C553" s="82"/>
      <c r="D553" s="82"/>
      <c r="E553" s="82"/>
      <c r="F553" s="82"/>
      <c r="G553" s="82"/>
      <c r="H553" s="82"/>
      <c r="I553" s="82"/>
      <c r="J553" s="82"/>
      <c r="K553" s="82"/>
      <c r="L553" s="82"/>
      <c r="M553" s="82"/>
      <c r="N553" s="82"/>
      <c r="O553" s="82"/>
      <c r="P553" s="82"/>
      <c r="Q553" s="82"/>
      <c r="R553" s="82"/>
      <c r="S553" s="82"/>
      <c r="T553" s="82"/>
      <c r="U553" s="82"/>
      <c r="V553" s="83"/>
    </row>
    <row r="554" spans="3:22" s="66" customFormat="1" ht="39" customHeight="1">
      <c r="C554" s="82"/>
      <c r="D554" s="82"/>
      <c r="E554" s="82"/>
      <c r="F554" s="82"/>
      <c r="G554" s="82"/>
      <c r="H554" s="82"/>
      <c r="I554" s="82"/>
      <c r="J554" s="82"/>
      <c r="K554" s="82"/>
      <c r="L554" s="82"/>
      <c r="M554" s="82"/>
      <c r="N554" s="82"/>
      <c r="O554" s="82"/>
      <c r="P554" s="82"/>
      <c r="Q554" s="82"/>
      <c r="R554" s="82"/>
      <c r="S554" s="82"/>
      <c r="T554" s="82"/>
      <c r="U554" s="82"/>
      <c r="V554" s="83"/>
    </row>
    <row r="555" spans="3:22" s="66" customFormat="1" ht="39" customHeight="1">
      <c r="C555" s="82"/>
      <c r="D555" s="82"/>
      <c r="E555" s="82"/>
      <c r="F555" s="82"/>
      <c r="G555" s="82"/>
      <c r="H555" s="82"/>
      <c r="I555" s="82"/>
      <c r="J555" s="82"/>
      <c r="K555" s="82"/>
      <c r="L555" s="82"/>
      <c r="M555" s="82"/>
      <c r="N555" s="82"/>
      <c r="O555" s="82"/>
      <c r="P555" s="82"/>
      <c r="Q555" s="82"/>
      <c r="R555" s="82"/>
      <c r="S555" s="82"/>
      <c r="T555" s="82"/>
      <c r="U555" s="82"/>
      <c r="V555" s="83"/>
    </row>
    <row r="556" spans="3:22" s="66" customFormat="1" ht="39" customHeight="1">
      <c r="C556" s="82"/>
      <c r="D556" s="82"/>
      <c r="E556" s="82"/>
      <c r="F556" s="82"/>
      <c r="G556" s="82"/>
      <c r="H556" s="82"/>
      <c r="I556" s="82"/>
      <c r="J556" s="82"/>
      <c r="K556" s="82"/>
      <c r="L556" s="82"/>
      <c r="M556" s="82"/>
      <c r="N556" s="82"/>
      <c r="O556" s="82"/>
      <c r="P556" s="82"/>
      <c r="Q556" s="82"/>
      <c r="R556" s="82"/>
      <c r="S556" s="82"/>
      <c r="T556" s="82"/>
      <c r="U556" s="82"/>
      <c r="V556" s="83"/>
    </row>
    <row r="557" spans="3:22" s="66" customFormat="1" ht="39" customHeight="1">
      <c r="C557" s="82"/>
      <c r="D557" s="82"/>
      <c r="E557" s="82"/>
      <c r="F557" s="82"/>
      <c r="G557" s="82"/>
      <c r="H557" s="82"/>
      <c r="I557" s="82"/>
      <c r="J557" s="82"/>
      <c r="K557" s="82"/>
      <c r="L557" s="82"/>
      <c r="M557" s="82"/>
      <c r="N557" s="82"/>
      <c r="O557" s="82"/>
      <c r="P557" s="82"/>
      <c r="Q557" s="82"/>
      <c r="R557" s="82"/>
      <c r="S557" s="82"/>
      <c r="T557" s="82"/>
      <c r="U557" s="82"/>
      <c r="V557" s="83"/>
    </row>
    <row r="558" spans="3:22" s="66" customFormat="1" ht="39" customHeight="1">
      <c r="C558" s="82"/>
      <c r="D558" s="82"/>
      <c r="E558" s="82"/>
      <c r="F558" s="82"/>
      <c r="G558" s="82"/>
      <c r="H558" s="82"/>
      <c r="I558" s="82"/>
      <c r="J558" s="82"/>
      <c r="K558" s="82"/>
      <c r="L558" s="82"/>
      <c r="M558" s="82"/>
      <c r="N558" s="82"/>
      <c r="O558" s="82"/>
      <c r="P558" s="82"/>
      <c r="Q558" s="82"/>
      <c r="R558" s="82"/>
      <c r="S558" s="82"/>
      <c r="T558" s="82"/>
      <c r="U558" s="82"/>
      <c r="V558" s="83"/>
    </row>
    <row r="559" spans="3:22" s="66" customFormat="1" ht="39" customHeight="1">
      <c r="C559" s="82"/>
      <c r="D559" s="82"/>
      <c r="E559" s="82"/>
      <c r="F559" s="82"/>
      <c r="G559" s="82"/>
      <c r="H559" s="82"/>
      <c r="I559" s="82"/>
      <c r="J559" s="82"/>
      <c r="K559" s="82"/>
      <c r="L559" s="82"/>
      <c r="M559" s="82"/>
      <c r="N559" s="82"/>
      <c r="O559" s="82"/>
      <c r="P559" s="82"/>
      <c r="Q559" s="82"/>
      <c r="R559" s="82"/>
      <c r="S559" s="82"/>
      <c r="T559" s="82"/>
      <c r="U559" s="82"/>
      <c r="V559" s="83"/>
    </row>
    <row r="560" spans="3:22" s="66" customFormat="1" ht="39" customHeight="1">
      <c r="C560" s="82"/>
      <c r="D560" s="82"/>
      <c r="E560" s="82"/>
      <c r="F560" s="82"/>
      <c r="G560" s="82"/>
      <c r="H560" s="82"/>
      <c r="I560" s="82"/>
      <c r="J560" s="82"/>
      <c r="K560" s="82"/>
      <c r="L560" s="82"/>
      <c r="M560" s="82"/>
      <c r="N560" s="82"/>
      <c r="O560" s="82"/>
      <c r="P560" s="82"/>
      <c r="Q560" s="82"/>
      <c r="R560" s="82"/>
      <c r="S560" s="82"/>
      <c r="T560" s="82"/>
      <c r="U560" s="82"/>
      <c r="V560" s="83"/>
    </row>
    <row r="561" spans="3:22" s="66" customFormat="1" ht="39" customHeight="1">
      <c r="C561" s="82"/>
      <c r="D561" s="82"/>
      <c r="E561" s="82"/>
      <c r="F561" s="82"/>
      <c r="G561" s="82"/>
      <c r="H561" s="82"/>
      <c r="I561" s="82"/>
      <c r="J561" s="82"/>
      <c r="K561" s="82"/>
      <c r="L561" s="82"/>
      <c r="M561" s="82"/>
      <c r="N561" s="82"/>
      <c r="O561" s="82"/>
      <c r="P561" s="82"/>
      <c r="Q561" s="82"/>
      <c r="R561" s="82"/>
      <c r="S561" s="82"/>
      <c r="T561" s="82"/>
      <c r="U561" s="82"/>
      <c r="V561" s="83"/>
    </row>
    <row r="562" spans="3:22" s="66" customFormat="1" ht="39" customHeight="1">
      <c r="C562" s="82"/>
      <c r="D562" s="82"/>
      <c r="E562" s="82"/>
      <c r="F562" s="82"/>
      <c r="G562" s="82"/>
      <c r="H562" s="82"/>
      <c r="I562" s="82"/>
      <c r="J562" s="82"/>
      <c r="K562" s="82"/>
      <c r="L562" s="82"/>
      <c r="M562" s="82"/>
      <c r="N562" s="82"/>
      <c r="O562" s="82"/>
      <c r="P562" s="82"/>
      <c r="Q562" s="82"/>
      <c r="R562" s="82"/>
      <c r="S562" s="82"/>
      <c r="T562" s="82"/>
      <c r="U562" s="82"/>
      <c r="V562" s="83"/>
    </row>
    <row r="563" spans="3:22" s="66" customFormat="1" ht="39" customHeight="1">
      <c r="C563" s="82"/>
      <c r="D563" s="82"/>
      <c r="E563" s="82"/>
      <c r="F563" s="82"/>
      <c r="G563" s="82"/>
      <c r="H563" s="82"/>
      <c r="I563" s="82"/>
      <c r="J563" s="82"/>
      <c r="K563" s="82"/>
      <c r="L563" s="82"/>
      <c r="M563" s="82"/>
      <c r="N563" s="82"/>
      <c r="O563" s="82"/>
      <c r="P563" s="82"/>
      <c r="Q563" s="82"/>
      <c r="R563" s="82"/>
      <c r="S563" s="82"/>
      <c r="T563" s="82"/>
      <c r="U563" s="82"/>
      <c r="V563" s="83"/>
    </row>
    <row r="564" spans="3:22" s="66" customFormat="1" ht="39" customHeight="1">
      <c r="C564" s="82"/>
      <c r="D564" s="82"/>
      <c r="E564" s="82"/>
      <c r="F564" s="82"/>
      <c r="G564" s="82"/>
      <c r="H564" s="82"/>
      <c r="I564" s="82"/>
      <c r="J564" s="82"/>
      <c r="K564" s="82"/>
      <c r="L564" s="82"/>
      <c r="M564" s="82"/>
      <c r="N564" s="82"/>
      <c r="O564" s="82"/>
      <c r="P564" s="82"/>
      <c r="Q564" s="82"/>
      <c r="R564" s="82"/>
      <c r="S564" s="82"/>
      <c r="T564" s="82"/>
      <c r="U564" s="82"/>
      <c r="V564" s="83"/>
    </row>
    <row r="565" spans="3:22" s="66" customFormat="1" ht="39" customHeight="1">
      <c r="C565" s="82"/>
      <c r="D565" s="82"/>
      <c r="E565" s="82"/>
      <c r="F565" s="82"/>
      <c r="G565" s="82"/>
      <c r="H565" s="82"/>
      <c r="I565" s="82"/>
      <c r="J565" s="82"/>
      <c r="K565" s="82"/>
      <c r="L565" s="82"/>
      <c r="M565" s="82"/>
      <c r="N565" s="82"/>
      <c r="O565" s="82"/>
      <c r="P565" s="82"/>
      <c r="Q565" s="82"/>
      <c r="R565" s="82"/>
      <c r="S565" s="82"/>
      <c r="T565" s="82"/>
      <c r="U565" s="82"/>
      <c r="V565" s="83"/>
    </row>
    <row r="566" spans="3:22" s="66" customFormat="1" ht="39" customHeight="1">
      <c r="C566" s="82"/>
      <c r="D566" s="82"/>
      <c r="E566" s="82"/>
      <c r="F566" s="82"/>
      <c r="G566" s="82"/>
      <c r="H566" s="82"/>
      <c r="I566" s="82"/>
      <c r="J566" s="82"/>
      <c r="K566" s="82"/>
      <c r="L566" s="82"/>
      <c r="M566" s="82"/>
      <c r="N566" s="82"/>
      <c r="O566" s="82"/>
      <c r="P566" s="82"/>
      <c r="Q566" s="82"/>
      <c r="R566" s="82"/>
      <c r="S566" s="82"/>
      <c r="T566" s="82"/>
      <c r="U566" s="82"/>
      <c r="V566" s="83"/>
    </row>
    <row r="567" spans="3:22" s="66" customFormat="1" ht="39" customHeight="1">
      <c r="C567" s="82"/>
      <c r="D567" s="82"/>
      <c r="E567" s="82"/>
      <c r="F567" s="82"/>
      <c r="G567" s="82"/>
      <c r="H567" s="82"/>
      <c r="I567" s="82"/>
      <c r="J567" s="82"/>
      <c r="K567" s="82"/>
      <c r="L567" s="82"/>
      <c r="M567" s="82"/>
      <c r="N567" s="82"/>
      <c r="O567" s="82"/>
      <c r="P567" s="82"/>
      <c r="Q567" s="82"/>
      <c r="R567" s="82"/>
      <c r="S567" s="82"/>
      <c r="T567" s="82"/>
      <c r="U567" s="82"/>
      <c r="V567" s="83"/>
    </row>
    <row r="568" spans="3:22" s="66" customFormat="1" ht="39" customHeight="1">
      <c r="C568" s="82"/>
      <c r="D568" s="82"/>
      <c r="E568" s="82"/>
      <c r="F568" s="82"/>
      <c r="G568" s="82"/>
      <c r="H568" s="82"/>
      <c r="I568" s="82"/>
      <c r="J568" s="82"/>
      <c r="K568" s="82"/>
      <c r="L568" s="82"/>
      <c r="M568" s="82"/>
      <c r="N568" s="82"/>
      <c r="O568" s="82"/>
      <c r="P568" s="82"/>
      <c r="Q568" s="82"/>
      <c r="R568" s="82"/>
      <c r="S568" s="82"/>
      <c r="T568" s="82"/>
      <c r="U568" s="82"/>
      <c r="V568" s="83"/>
    </row>
    <row r="569" spans="3:22" s="66" customFormat="1" ht="39" customHeight="1">
      <c r="C569" s="82"/>
      <c r="D569" s="82"/>
      <c r="E569" s="82"/>
      <c r="F569" s="82"/>
      <c r="G569" s="82"/>
      <c r="H569" s="82"/>
      <c r="I569" s="82"/>
      <c r="J569" s="82"/>
      <c r="K569" s="82"/>
      <c r="L569" s="82"/>
      <c r="M569" s="82"/>
      <c r="N569" s="82"/>
      <c r="O569" s="82"/>
      <c r="P569" s="82"/>
      <c r="Q569" s="82"/>
      <c r="R569" s="82"/>
      <c r="S569" s="82"/>
      <c r="T569" s="82"/>
      <c r="U569" s="82"/>
      <c r="V569" s="83"/>
    </row>
    <row r="570" spans="3:22" s="66" customFormat="1" ht="39" customHeight="1">
      <c r="C570" s="82"/>
      <c r="D570" s="82"/>
      <c r="E570" s="82"/>
      <c r="F570" s="82"/>
      <c r="G570" s="82"/>
      <c r="H570" s="82"/>
      <c r="I570" s="82"/>
      <c r="J570" s="82"/>
      <c r="K570" s="82"/>
      <c r="L570" s="82"/>
      <c r="M570" s="82"/>
      <c r="N570" s="82"/>
      <c r="O570" s="82"/>
      <c r="P570" s="82"/>
      <c r="Q570" s="82"/>
      <c r="R570" s="82"/>
      <c r="S570" s="82"/>
      <c r="T570" s="82"/>
      <c r="U570" s="82"/>
      <c r="V570" s="83"/>
    </row>
    <row r="571" spans="3:22" s="66" customFormat="1" ht="39" customHeight="1">
      <c r="C571" s="82"/>
      <c r="D571" s="82"/>
      <c r="E571" s="82"/>
      <c r="F571" s="82"/>
      <c r="G571" s="82"/>
      <c r="H571" s="82"/>
      <c r="I571" s="82"/>
      <c r="J571" s="82"/>
      <c r="K571" s="82"/>
      <c r="L571" s="82"/>
      <c r="M571" s="82"/>
      <c r="N571" s="82"/>
      <c r="O571" s="82"/>
      <c r="P571" s="82"/>
      <c r="Q571" s="82"/>
      <c r="R571" s="82"/>
      <c r="S571" s="82"/>
      <c r="T571" s="82"/>
      <c r="U571" s="82"/>
      <c r="V571" s="83"/>
    </row>
    <row r="572" spans="3:22" s="66" customFormat="1" ht="39" customHeight="1">
      <c r="C572" s="82"/>
      <c r="D572" s="82"/>
      <c r="E572" s="82"/>
      <c r="F572" s="82"/>
      <c r="G572" s="82"/>
      <c r="H572" s="82"/>
      <c r="I572" s="82"/>
      <c r="J572" s="82"/>
      <c r="K572" s="82"/>
      <c r="L572" s="82"/>
      <c r="M572" s="82"/>
      <c r="N572" s="82"/>
      <c r="O572" s="82"/>
      <c r="P572" s="82"/>
      <c r="Q572" s="82"/>
      <c r="R572" s="82"/>
      <c r="S572" s="82"/>
      <c r="T572" s="82"/>
      <c r="U572" s="82"/>
      <c r="V572" s="83"/>
    </row>
    <row r="573" spans="3:22" s="66" customFormat="1" ht="39" customHeight="1">
      <c r="C573" s="82"/>
      <c r="D573" s="82"/>
      <c r="E573" s="82"/>
      <c r="F573" s="82"/>
      <c r="G573" s="82"/>
      <c r="H573" s="82"/>
      <c r="I573" s="82"/>
      <c r="J573" s="82"/>
      <c r="K573" s="82"/>
      <c r="L573" s="82"/>
      <c r="M573" s="82"/>
      <c r="N573" s="82"/>
      <c r="O573" s="82"/>
      <c r="P573" s="82"/>
      <c r="Q573" s="82"/>
      <c r="R573" s="82"/>
      <c r="S573" s="82"/>
      <c r="T573" s="82"/>
      <c r="U573" s="82"/>
      <c r="V573" s="83"/>
    </row>
  </sheetData>
  <sortState ref="A6:V13">
    <sortCondition descending="1" ref="V6:V13"/>
  </sortState>
  <mergeCells count="5">
    <mergeCell ref="A5:B5"/>
    <mergeCell ref="A4:V4"/>
    <mergeCell ref="V2:V3"/>
    <mergeCell ref="A1:B3"/>
    <mergeCell ref="C1:V1"/>
  </mergeCells>
  <pageMargins left="0.7" right="0.7" top="0.75" bottom="0.75" header="0.3" footer="0.3"/>
  <pageSetup paperSize="9" scale="45" orientation="landscape" horizontalDpi="0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1"/>
  <sheetViews>
    <sheetView zoomScale="40" zoomScaleNormal="40" workbookViewId="0">
      <selection activeCell="V1" sqref="A1:V8"/>
    </sheetView>
  </sheetViews>
  <sheetFormatPr defaultRowHeight="39" customHeight="1"/>
  <cols>
    <col min="1" max="1" width="9.33203125" style="63"/>
    <col min="2" max="2" width="89.1640625" style="84" customWidth="1"/>
    <col min="3" max="21" width="13.83203125" style="85" customWidth="1"/>
    <col min="22" max="22" width="19.1640625" style="86" customWidth="1"/>
    <col min="23" max="16384" width="9.33203125" style="63"/>
  </cols>
  <sheetData>
    <row r="1" spans="1:22" ht="60" customHeight="1">
      <c r="A1" s="743"/>
      <c r="B1" s="743"/>
      <c r="C1" s="746" t="s">
        <v>255</v>
      </c>
      <c r="D1" s="746"/>
      <c r="E1" s="746"/>
      <c r="F1" s="746"/>
      <c r="G1" s="746"/>
      <c r="H1" s="746"/>
      <c r="I1" s="746"/>
      <c r="J1" s="746"/>
      <c r="K1" s="746"/>
      <c r="L1" s="746"/>
      <c r="M1" s="746"/>
      <c r="N1" s="746"/>
      <c r="O1" s="746"/>
      <c r="P1" s="746"/>
      <c r="Q1" s="746"/>
      <c r="R1" s="746"/>
      <c r="S1" s="746"/>
      <c r="T1" s="746"/>
      <c r="U1" s="746"/>
      <c r="V1" s="700" t="s">
        <v>233</v>
      </c>
    </row>
    <row r="2" spans="1:22" ht="39" customHeight="1">
      <c r="A2" s="743"/>
      <c r="B2" s="743"/>
      <c r="C2" s="62">
        <v>1</v>
      </c>
      <c r="D2" s="62"/>
      <c r="E2" s="62">
        <f t="shared" ref="E2:U2" si="0">+D2+1</f>
        <v>1</v>
      </c>
      <c r="F2" s="62">
        <f t="shared" si="0"/>
        <v>2</v>
      </c>
      <c r="G2" s="62">
        <f t="shared" si="0"/>
        <v>3</v>
      </c>
      <c r="H2" s="62">
        <f t="shared" si="0"/>
        <v>4</v>
      </c>
      <c r="I2" s="62">
        <f t="shared" si="0"/>
        <v>5</v>
      </c>
      <c r="J2" s="62">
        <f t="shared" si="0"/>
        <v>6</v>
      </c>
      <c r="K2" s="62">
        <f t="shared" si="0"/>
        <v>7</v>
      </c>
      <c r="L2" s="62">
        <f t="shared" si="0"/>
        <v>8</v>
      </c>
      <c r="M2" s="62">
        <f t="shared" si="0"/>
        <v>9</v>
      </c>
      <c r="N2" s="62">
        <f t="shared" si="0"/>
        <v>10</v>
      </c>
      <c r="O2" s="62">
        <f t="shared" si="0"/>
        <v>11</v>
      </c>
      <c r="P2" s="62">
        <f t="shared" si="0"/>
        <v>12</v>
      </c>
      <c r="Q2" s="62">
        <f t="shared" si="0"/>
        <v>13</v>
      </c>
      <c r="R2" s="62">
        <f t="shared" si="0"/>
        <v>14</v>
      </c>
      <c r="S2" s="62">
        <f t="shared" si="0"/>
        <v>15</v>
      </c>
      <c r="T2" s="62">
        <f t="shared" si="0"/>
        <v>16</v>
      </c>
      <c r="U2" s="62">
        <f t="shared" si="0"/>
        <v>17</v>
      </c>
      <c r="V2" s="700"/>
    </row>
    <row r="3" spans="1:22" ht="345" customHeight="1" thickBot="1">
      <c r="A3" s="744"/>
      <c r="B3" s="744"/>
      <c r="C3" s="64" t="s">
        <v>164</v>
      </c>
      <c r="D3" s="64" t="s">
        <v>165</v>
      </c>
      <c r="E3" s="64" t="s">
        <v>166</v>
      </c>
      <c r="F3" s="64" t="s">
        <v>167</v>
      </c>
      <c r="G3" s="64" t="s">
        <v>168</v>
      </c>
      <c r="H3" s="64" t="s">
        <v>169</v>
      </c>
      <c r="I3" s="64" t="s">
        <v>170</v>
      </c>
      <c r="J3" s="64" t="s">
        <v>171</v>
      </c>
      <c r="K3" s="64" t="s">
        <v>172</v>
      </c>
      <c r="L3" s="64" t="s">
        <v>173</v>
      </c>
      <c r="M3" s="64" t="s">
        <v>174</v>
      </c>
      <c r="N3" s="64" t="s">
        <v>175</v>
      </c>
      <c r="O3" s="64" t="s">
        <v>176</v>
      </c>
      <c r="P3" s="64" t="s">
        <v>177</v>
      </c>
      <c r="Q3" s="64" t="s">
        <v>178</v>
      </c>
      <c r="R3" s="64" t="s">
        <v>179</v>
      </c>
      <c r="S3" s="64" t="s">
        <v>180</v>
      </c>
      <c r="T3" s="64" t="s">
        <v>181</v>
      </c>
      <c r="U3" s="64" t="s">
        <v>182</v>
      </c>
      <c r="V3" s="701"/>
    </row>
    <row r="4" spans="1:22" s="67" customFormat="1" ht="81" customHeight="1" thickTop="1" thickBot="1">
      <c r="A4" s="721" t="s">
        <v>163</v>
      </c>
      <c r="B4" s="722"/>
      <c r="C4" s="722"/>
      <c r="D4" s="722"/>
      <c r="E4" s="722"/>
      <c r="F4" s="722"/>
      <c r="G4" s="722"/>
      <c r="H4" s="722"/>
      <c r="I4" s="722"/>
      <c r="J4" s="722"/>
      <c r="K4" s="722"/>
      <c r="L4" s="722"/>
      <c r="M4" s="722"/>
      <c r="N4" s="722"/>
      <c r="O4" s="722"/>
      <c r="P4" s="722"/>
      <c r="Q4" s="722"/>
      <c r="R4" s="722"/>
      <c r="S4" s="722"/>
      <c r="T4" s="722"/>
      <c r="U4" s="722"/>
      <c r="V4" s="723"/>
    </row>
    <row r="5" spans="1:22" s="413" customFormat="1" ht="65.25" customHeight="1" thickTop="1" thickBot="1">
      <c r="A5" s="411" t="s">
        <v>211</v>
      </c>
      <c r="B5" s="412"/>
      <c r="C5" s="308">
        <v>0</v>
      </c>
      <c r="D5" s="308">
        <v>10</v>
      </c>
      <c r="E5" s="308">
        <v>2</v>
      </c>
      <c r="F5" s="308">
        <v>1</v>
      </c>
      <c r="G5" s="308">
        <v>0</v>
      </c>
      <c r="H5" s="308">
        <v>0</v>
      </c>
      <c r="I5" s="308">
        <v>0</v>
      </c>
      <c r="J5" s="308">
        <v>2</v>
      </c>
      <c r="K5" s="308">
        <v>0</v>
      </c>
      <c r="L5" s="308">
        <v>3</v>
      </c>
      <c r="M5" s="308">
        <v>1</v>
      </c>
      <c r="N5" s="308">
        <v>5</v>
      </c>
      <c r="O5" s="308">
        <v>14</v>
      </c>
      <c r="P5" s="308">
        <v>0</v>
      </c>
      <c r="Q5" s="308">
        <v>17</v>
      </c>
      <c r="R5" s="308">
        <v>0</v>
      </c>
      <c r="S5" s="308">
        <v>0</v>
      </c>
      <c r="T5" s="308">
        <v>0</v>
      </c>
      <c r="U5" s="308">
        <v>0</v>
      </c>
      <c r="V5" s="308">
        <f>SUM(C5:U5)</f>
        <v>55</v>
      </c>
    </row>
    <row r="6" spans="1:22" ht="52.5" customHeight="1" thickTop="1">
      <c r="A6" s="322">
        <v>1</v>
      </c>
      <c r="B6" s="332" t="s">
        <v>161</v>
      </c>
      <c r="C6" s="321">
        <v>0</v>
      </c>
      <c r="D6" s="321">
        <v>8</v>
      </c>
      <c r="E6" s="321">
        <v>1</v>
      </c>
      <c r="F6" s="321">
        <v>1</v>
      </c>
      <c r="G6" s="321"/>
      <c r="H6" s="321">
        <v>0</v>
      </c>
      <c r="I6" s="321">
        <v>0</v>
      </c>
      <c r="J6" s="321">
        <v>2</v>
      </c>
      <c r="K6" s="321">
        <v>0</v>
      </c>
      <c r="L6" s="321">
        <v>3</v>
      </c>
      <c r="M6" s="321">
        <v>1</v>
      </c>
      <c r="N6" s="321">
        <v>5</v>
      </c>
      <c r="O6" s="321">
        <v>14</v>
      </c>
      <c r="P6" s="321">
        <v>0</v>
      </c>
      <c r="Q6" s="321">
        <v>15</v>
      </c>
      <c r="R6" s="321">
        <v>0</v>
      </c>
      <c r="S6" s="321">
        <v>0</v>
      </c>
      <c r="T6" s="321">
        <v>0</v>
      </c>
      <c r="U6" s="321">
        <v>0</v>
      </c>
      <c r="V6" s="409">
        <f>SUM(C6:U6)</f>
        <v>50</v>
      </c>
    </row>
    <row r="7" spans="1:22" ht="52.5" customHeight="1">
      <c r="A7" s="72">
        <v>2</v>
      </c>
      <c r="B7" s="81" t="s">
        <v>205</v>
      </c>
      <c r="C7" s="69">
        <v>0</v>
      </c>
      <c r="D7" s="69">
        <v>1</v>
      </c>
      <c r="E7" s="69">
        <v>0</v>
      </c>
      <c r="F7" s="69">
        <v>0</v>
      </c>
      <c r="G7" s="69"/>
      <c r="H7" s="69">
        <v>0</v>
      </c>
      <c r="I7" s="69">
        <v>0</v>
      </c>
      <c r="J7" s="69"/>
      <c r="K7" s="69">
        <v>0</v>
      </c>
      <c r="L7" s="69">
        <v>0</v>
      </c>
      <c r="M7" s="69"/>
      <c r="N7" s="69">
        <v>0</v>
      </c>
      <c r="O7" s="69">
        <v>5</v>
      </c>
      <c r="P7" s="69">
        <v>0</v>
      </c>
      <c r="Q7" s="69">
        <v>16</v>
      </c>
      <c r="R7" s="69">
        <v>0</v>
      </c>
      <c r="S7" s="69">
        <v>0</v>
      </c>
      <c r="T7" s="69">
        <v>0</v>
      </c>
      <c r="U7" s="69">
        <v>0</v>
      </c>
      <c r="V7" s="410">
        <f>SUM(C7:U7)</f>
        <v>22</v>
      </c>
    </row>
    <row r="8" spans="1:22" ht="52.5" customHeight="1" thickBot="1">
      <c r="A8" s="72">
        <f>+A7+1</f>
        <v>3</v>
      </c>
      <c r="B8" s="268" t="s">
        <v>162</v>
      </c>
      <c r="C8" s="71">
        <v>0</v>
      </c>
      <c r="D8" s="71">
        <v>0</v>
      </c>
      <c r="E8" s="71">
        <v>1</v>
      </c>
      <c r="F8" s="71">
        <v>1</v>
      </c>
      <c r="G8" s="71"/>
      <c r="H8" s="71">
        <v>0</v>
      </c>
      <c r="I8" s="71">
        <v>0</v>
      </c>
      <c r="J8" s="71">
        <v>1</v>
      </c>
      <c r="K8" s="71">
        <v>0</v>
      </c>
      <c r="L8" s="71">
        <v>0</v>
      </c>
      <c r="M8" s="71"/>
      <c r="N8" s="71">
        <v>0</v>
      </c>
      <c r="O8" s="71">
        <v>2</v>
      </c>
      <c r="P8" s="71">
        <v>0</v>
      </c>
      <c r="Q8" s="71">
        <v>1</v>
      </c>
      <c r="R8" s="71">
        <v>0</v>
      </c>
      <c r="S8" s="71">
        <v>0</v>
      </c>
      <c r="T8" s="71">
        <v>0</v>
      </c>
      <c r="U8" s="71">
        <v>0</v>
      </c>
      <c r="V8" s="410">
        <f t="shared" ref="V8" si="1">SUM(C8:U8)</f>
        <v>6</v>
      </c>
    </row>
    <row r="9" spans="1:22" s="66" customFormat="1" ht="39" customHeight="1" thickTop="1"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 t="s">
        <v>4</v>
      </c>
      <c r="V9" s="83"/>
    </row>
    <row r="10" spans="1:22" s="66" customFormat="1" ht="39" customHeight="1"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3"/>
    </row>
    <row r="11" spans="1:22" s="66" customFormat="1" ht="39" customHeight="1"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3"/>
    </row>
    <row r="12" spans="1:22" s="66" customFormat="1" ht="39" customHeight="1"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3"/>
    </row>
    <row r="13" spans="1:22" s="66" customFormat="1" ht="39" customHeight="1"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3"/>
    </row>
    <row r="14" spans="1:22" s="66" customFormat="1" ht="39" customHeight="1"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3"/>
    </row>
    <row r="15" spans="1:22" s="66" customFormat="1" ht="39" customHeight="1"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3"/>
    </row>
    <row r="16" spans="1:22" s="66" customFormat="1" ht="39" customHeight="1"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3"/>
    </row>
    <row r="17" spans="3:22" s="66" customFormat="1" ht="39" customHeight="1"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3"/>
    </row>
    <row r="18" spans="3:22" s="66" customFormat="1" ht="39" customHeight="1"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3"/>
    </row>
    <row r="19" spans="3:22" s="66" customFormat="1" ht="39" customHeight="1"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3"/>
    </row>
    <row r="20" spans="3:22" s="66" customFormat="1" ht="39" customHeight="1"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3"/>
    </row>
    <row r="21" spans="3:22" s="66" customFormat="1" ht="39" customHeight="1"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3"/>
    </row>
    <row r="22" spans="3:22" s="66" customFormat="1" ht="39" customHeight="1"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3"/>
    </row>
    <row r="23" spans="3:22" s="66" customFormat="1" ht="39" customHeight="1"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3"/>
    </row>
    <row r="24" spans="3:22" s="66" customFormat="1" ht="39" customHeight="1"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3"/>
    </row>
    <row r="25" spans="3:22" s="66" customFormat="1" ht="39" customHeight="1"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3"/>
    </row>
    <row r="26" spans="3:22" s="66" customFormat="1" ht="39" customHeight="1"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3"/>
    </row>
    <row r="27" spans="3:22" s="66" customFormat="1" ht="39" customHeight="1"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3"/>
    </row>
    <row r="28" spans="3:22" s="66" customFormat="1" ht="39" customHeight="1"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3"/>
    </row>
    <row r="29" spans="3:22" s="66" customFormat="1" ht="39" customHeight="1"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3"/>
    </row>
    <row r="30" spans="3:22" s="66" customFormat="1" ht="39" customHeight="1"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3"/>
    </row>
    <row r="31" spans="3:22" s="66" customFormat="1" ht="39" customHeight="1"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3"/>
    </row>
    <row r="32" spans="3:22" s="66" customFormat="1" ht="39" customHeight="1"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3"/>
    </row>
    <row r="33" spans="3:22" s="66" customFormat="1" ht="39" customHeight="1"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3"/>
    </row>
    <row r="34" spans="3:22" s="66" customFormat="1" ht="39" customHeight="1"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3"/>
    </row>
    <row r="35" spans="3:22" s="66" customFormat="1" ht="39" customHeight="1"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3"/>
    </row>
    <row r="36" spans="3:22" s="66" customFormat="1" ht="39" customHeight="1"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3"/>
    </row>
    <row r="37" spans="3:22" s="66" customFormat="1" ht="39" customHeight="1"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3"/>
    </row>
    <row r="38" spans="3:22" s="66" customFormat="1" ht="39" customHeight="1"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3"/>
    </row>
    <row r="39" spans="3:22" s="66" customFormat="1" ht="39" customHeight="1"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3"/>
    </row>
    <row r="40" spans="3:22" s="66" customFormat="1" ht="39" customHeight="1"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3"/>
    </row>
    <row r="41" spans="3:22" s="66" customFormat="1" ht="39" customHeight="1"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3"/>
    </row>
    <row r="42" spans="3:22" s="66" customFormat="1" ht="39" customHeight="1"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3"/>
    </row>
    <row r="43" spans="3:22" s="66" customFormat="1" ht="39" customHeight="1"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3"/>
    </row>
    <row r="44" spans="3:22" s="66" customFormat="1" ht="39" customHeight="1"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3"/>
    </row>
    <row r="45" spans="3:22" s="66" customFormat="1" ht="39" customHeight="1"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3"/>
    </row>
    <row r="46" spans="3:22" s="66" customFormat="1" ht="39" customHeight="1"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3"/>
    </row>
    <row r="47" spans="3:22" s="66" customFormat="1" ht="39" customHeight="1"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3"/>
    </row>
    <row r="48" spans="3:22" s="66" customFormat="1" ht="39" customHeight="1"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3"/>
    </row>
    <row r="49" spans="3:22" s="66" customFormat="1" ht="39" customHeight="1"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3"/>
    </row>
    <row r="50" spans="3:22" s="66" customFormat="1" ht="39" customHeight="1"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3"/>
    </row>
    <row r="51" spans="3:22" s="66" customFormat="1" ht="39" customHeight="1"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3"/>
    </row>
    <row r="52" spans="3:22" s="66" customFormat="1" ht="39" customHeight="1"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3"/>
    </row>
    <row r="53" spans="3:22" s="66" customFormat="1" ht="39" customHeight="1"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3"/>
    </row>
    <row r="54" spans="3:22" s="66" customFormat="1" ht="39" customHeight="1"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3"/>
    </row>
    <row r="55" spans="3:22" s="66" customFormat="1" ht="39" customHeight="1">
      <c r="C55" s="82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3"/>
    </row>
    <row r="56" spans="3:22" s="66" customFormat="1" ht="39" customHeight="1"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3"/>
    </row>
    <row r="57" spans="3:22" s="66" customFormat="1" ht="39" customHeight="1"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3"/>
    </row>
    <row r="58" spans="3:22" s="66" customFormat="1" ht="39" customHeight="1"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3"/>
    </row>
    <row r="59" spans="3:22" s="66" customFormat="1" ht="39" customHeight="1"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3"/>
    </row>
    <row r="60" spans="3:22" s="66" customFormat="1" ht="39" customHeight="1"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3"/>
    </row>
    <row r="61" spans="3:22" s="66" customFormat="1" ht="39" customHeight="1"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3"/>
    </row>
    <row r="62" spans="3:22" s="66" customFormat="1" ht="39" customHeight="1"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3"/>
    </row>
    <row r="63" spans="3:22" s="66" customFormat="1" ht="39" customHeight="1"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3"/>
    </row>
    <row r="64" spans="3:22" s="66" customFormat="1" ht="39" customHeight="1"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3"/>
    </row>
    <row r="65" spans="3:22" s="66" customFormat="1" ht="39" customHeight="1"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3"/>
    </row>
    <row r="66" spans="3:22" s="66" customFormat="1" ht="39" customHeight="1"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2"/>
      <c r="T66" s="82"/>
      <c r="U66" s="82"/>
      <c r="V66" s="83"/>
    </row>
    <row r="67" spans="3:22" s="66" customFormat="1" ht="39" customHeight="1"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3"/>
    </row>
    <row r="68" spans="3:22" s="66" customFormat="1" ht="39" customHeight="1">
      <c r="C68" s="82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2"/>
      <c r="T68" s="82"/>
      <c r="U68" s="82"/>
      <c r="V68" s="83"/>
    </row>
    <row r="69" spans="3:22" s="66" customFormat="1" ht="39" customHeight="1"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3"/>
    </row>
    <row r="70" spans="3:22" s="66" customFormat="1" ht="39" customHeight="1"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3"/>
    </row>
    <row r="71" spans="3:22" s="66" customFormat="1" ht="39" customHeight="1"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2"/>
      <c r="T71" s="82"/>
      <c r="U71" s="82"/>
      <c r="V71" s="83"/>
    </row>
    <row r="72" spans="3:22" s="66" customFormat="1" ht="39" customHeight="1">
      <c r="C72" s="82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3"/>
    </row>
    <row r="73" spans="3:22" s="66" customFormat="1" ht="39" customHeight="1">
      <c r="C73" s="82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2"/>
      <c r="T73" s="82"/>
      <c r="U73" s="82"/>
      <c r="V73" s="83"/>
    </row>
    <row r="74" spans="3:22" s="66" customFormat="1" ht="39" customHeight="1">
      <c r="C74" s="82"/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83"/>
    </row>
    <row r="75" spans="3:22" s="66" customFormat="1" ht="39" customHeight="1">
      <c r="C75" s="82"/>
      <c r="D75" s="82"/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82"/>
      <c r="P75" s="82"/>
      <c r="Q75" s="82"/>
      <c r="R75" s="82"/>
      <c r="S75" s="82"/>
      <c r="T75" s="82"/>
      <c r="U75" s="82"/>
      <c r="V75" s="83"/>
    </row>
    <row r="76" spans="3:22" s="66" customFormat="1" ht="39" customHeight="1">
      <c r="C76" s="82"/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82"/>
      <c r="V76" s="83"/>
    </row>
    <row r="77" spans="3:22" s="66" customFormat="1" ht="39" customHeight="1">
      <c r="C77" s="82"/>
      <c r="D77" s="82"/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82"/>
      <c r="V77" s="83"/>
    </row>
    <row r="78" spans="3:22" s="66" customFormat="1" ht="39" customHeight="1"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3"/>
    </row>
    <row r="79" spans="3:22" s="66" customFormat="1" ht="39" customHeight="1"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2"/>
      <c r="T79" s="82"/>
      <c r="U79" s="82"/>
      <c r="V79" s="83"/>
    </row>
    <row r="80" spans="3:22" s="66" customFormat="1" ht="39" customHeight="1"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82"/>
      <c r="P80" s="82"/>
      <c r="Q80" s="82"/>
      <c r="R80" s="82"/>
      <c r="S80" s="82"/>
      <c r="T80" s="82"/>
      <c r="U80" s="82"/>
      <c r="V80" s="83"/>
    </row>
    <row r="81" spans="3:22" s="66" customFormat="1" ht="39" customHeight="1"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82"/>
      <c r="P81" s="82"/>
      <c r="Q81" s="82"/>
      <c r="R81" s="82"/>
      <c r="S81" s="82"/>
      <c r="T81" s="82"/>
      <c r="U81" s="82"/>
      <c r="V81" s="83"/>
    </row>
    <row r="82" spans="3:22" s="66" customFormat="1" ht="39" customHeight="1"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2"/>
      <c r="T82" s="82"/>
      <c r="U82" s="82"/>
      <c r="V82" s="83"/>
    </row>
    <row r="83" spans="3:22" s="66" customFormat="1" ht="39" customHeight="1"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2"/>
      <c r="T83" s="82"/>
      <c r="U83" s="82"/>
      <c r="V83" s="83"/>
    </row>
    <row r="84" spans="3:22" s="66" customFormat="1" ht="39" customHeight="1"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2"/>
      <c r="T84" s="82"/>
      <c r="U84" s="82"/>
      <c r="V84" s="83"/>
    </row>
    <row r="85" spans="3:22" s="66" customFormat="1" ht="39" customHeight="1"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2"/>
      <c r="T85" s="82"/>
      <c r="U85" s="82"/>
      <c r="V85" s="83"/>
    </row>
    <row r="86" spans="3:22" s="66" customFormat="1" ht="39" customHeight="1"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2"/>
      <c r="T86" s="82"/>
      <c r="U86" s="82"/>
      <c r="V86" s="83"/>
    </row>
    <row r="87" spans="3:22" s="66" customFormat="1" ht="39" customHeight="1"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2"/>
      <c r="T87" s="82"/>
      <c r="U87" s="82"/>
      <c r="V87" s="83"/>
    </row>
    <row r="88" spans="3:22" s="66" customFormat="1" ht="39" customHeight="1"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82"/>
      <c r="Q88" s="82"/>
      <c r="R88" s="82"/>
      <c r="S88" s="82"/>
      <c r="T88" s="82"/>
      <c r="U88" s="82"/>
      <c r="V88" s="83"/>
    </row>
    <row r="89" spans="3:22" s="66" customFormat="1" ht="39" customHeight="1"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82"/>
      <c r="N89" s="82"/>
      <c r="O89" s="82"/>
      <c r="P89" s="82"/>
      <c r="Q89" s="82"/>
      <c r="R89" s="82"/>
      <c r="S89" s="82"/>
      <c r="T89" s="82"/>
      <c r="U89" s="82"/>
      <c r="V89" s="83"/>
    </row>
    <row r="90" spans="3:22" s="66" customFormat="1" ht="39" customHeight="1"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82"/>
      <c r="P90" s="82"/>
      <c r="Q90" s="82"/>
      <c r="R90" s="82"/>
      <c r="S90" s="82"/>
      <c r="T90" s="82"/>
      <c r="U90" s="82"/>
      <c r="V90" s="83"/>
    </row>
    <row r="91" spans="3:22" s="66" customFormat="1" ht="39" customHeight="1"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82"/>
      <c r="N91" s="82"/>
      <c r="O91" s="82"/>
      <c r="P91" s="82"/>
      <c r="Q91" s="82"/>
      <c r="R91" s="82"/>
      <c r="S91" s="82"/>
      <c r="T91" s="82"/>
      <c r="U91" s="82"/>
      <c r="V91" s="83"/>
    </row>
    <row r="92" spans="3:22" s="66" customFormat="1" ht="39" customHeight="1">
      <c r="C92" s="82"/>
      <c r="D92" s="82"/>
      <c r="E92" s="82"/>
      <c r="F92" s="82"/>
      <c r="G92" s="82"/>
      <c r="H92" s="82"/>
      <c r="I92" s="82"/>
      <c r="J92" s="82"/>
      <c r="K92" s="82"/>
      <c r="L92" s="82"/>
      <c r="M92" s="82"/>
      <c r="N92" s="82"/>
      <c r="O92" s="82"/>
      <c r="P92" s="82"/>
      <c r="Q92" s="82"/>
      <c r="R92" s="82"/>
      <c r="S92" s="82"/>
      <c r="T92" s="82"/>
      <c r="U92" s="82"/>
      <c r="V92" s="83"/>
    </row>
    <row r="93" spans="3:22" s="66" customFormat="1" ht="39" customHeight="1">
      <c r="C93" s="82"/>
      <c r="D93" s="82"/>
      <c r="E93" s="82"/>
      <c r="F93" s="82"/>
      <c r="G93" s="82"/>
      <c r="H93" s="82"/>
      <c r="I93" s="82"/>
      <c r="J93" s="82"/>
      <c r="K93" s="82"/>
      <c r="L93" s="82"/>
      <c r="M93" s="82"/>
      <c r="N93" s="82"/>
      <c r="O93" s="82"/>
      <c r="P93" s="82"/>
      <c r="Q93" s="82"/>
      <c r="R93" s="82"/>
      <c r="S93" s="82"/>
      <c r="T93" s="82"/>
      <c r="U93" s="82"/>
      <c r="V93" s="83"/>
    </row>
    <row r="94" spans="3:22" s="66" customFormat="1" ht="39" customHeight="1">
      <c r="C94" s="82"/>
      <c r="D94" s="82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82"/>
      <c r="T94" s="82"/>
      <c r="U94" s="82"/>
      <c r="V94" s="83"/>
    </row>
    <row r="95" spans="3:22" s="66" customFormat="1" ht="39" customHeight="1">
      <c r="C95" s="82"/>
      <c r="D95" s="82"/>
      <c r="E95" s="82"/>
      <c r="F95" s="82"/>
      <c r="G95" s="82"/>
      <c r="H95" s="82"/>
      <c r="I95" s="82"/>
      <c r="J95" s="82"/>
      <c r="K95" s="82"/>
      <c r="L95" s="82"/>
      <c r="M95" s="82"/>
      <c r="N95" s="82"/>
      <c r="O95" s="82"/>
      <c r="P95" s="82"/>
      <c r="Q95" s="82"/>
      <c r="R95" s="82"/>
      <c r="S95" s="82"/>
      <c r="T95" s="82"/>
      <c r="U95" s="82"/>
      <c r="V95" s="83"/>
    </row>
    <row r="96" spans="3:22" s="66" customFormat="1" ht="39" customHeight="1">
      <c r="C96" s="82"/>
      <c r="D96" s="82"/>
      <c r="E96" s="82"/>
      <c r="F96" s="82"/>
      <c r="G96" s="82"/>
      <c r="H96" s="82"/>
      <c r="I96" s="82"/>
      <c r="J96" s="82"/>
      <c r="K96" s="82"/>
      <c r="L96" s="82"/>
      <c r="M96" s="82"/>
      <c r="N96" s="82"/>
      <c r="O96" s="82"/>
      <c r="P96" s="82"/>
      <c r="Q96" s="82"/>
      <c r="R96" s="82"/>
      <c r="S96" s="82"/>
      <c r="T96" s="82"/>
      <c r="U96" s="82"/>
      <c r="V96" s="83"/>
    </row>
    <row r="97" spans="3:22" s="66" customFormat="1" ht="39" customHeight="1">
      <c r="C97" s="82"/>
      <c r="D97" s="82"/>
      <c r="E97" s="82"/>
      <c r="F97" s="82"/>
      <c r="G97" s="82"/>
      <c r="H97" s="82"/>
      <c r="I97" s="82"/>
      <c r="J97" s="82"/>
      <c r="K97" s="82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83"/>
    </row>
    <row r="98" spans="3:22" s="66" customFormat="1" ht="39" customHeight="1"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3"/>
    </row>
    <row r="99" spans="3:22" s="66" customFormat="1" ht="39" customHeight="1">
      <c r="C99" s="82"/>
      <c r="D99" s="82"/>
      <c r="E99" s="82"/>
      <c r="F99" s="82"/>
      <c r="G99" s="82"/>
      <c r="H99" s="82"/>
      <c r="I99" s="82"/>
      <c r="J99" s="82"/>
      <c r="K99" s="82"/>
      <c r="L99" s="82"/>
      <c r="M99" s="82"/>
      <c r="N99" s="82"/>
      <c r="O99" s="82"/>
      <c r="P99" s="82"/>
      <c r="Q99" s="82"/>
      <c r="R99" s="82"/>
      <c r="S99" s="82"/>
      <c r="T99" s="82"/>
      <c r="U99" s="82"/>
      <c r="V99" s="83"/>
    </row>
    <row r="100" spans="3:22" s="66" customFormat="1" ht="39" customHeight="1">
      <c r="C100" s="82"/>
      <c r="D100" s="82"/>
      <c r="E100" s="82"/>
      <c r="F100" s="82"/>
      <c r="G100" s="82"/>
      <c r="H100" s="82"/>
      <c r="I100" s="82"/>
      <c r="J100" s="82"/>
      <c r="K100" s="82"/>
      <c r="L100" s="82"/>
      <c r="M100" s="82"/>
      <c r="N100" s="82"/>
      <c r="O100" s="82"/>
      <c r="P100" s="82"/>
      <c r="Q100" s="82"/>
      <c r="R100" s="82"/>
      <c r="S100" s="82"/>
      <c r="T100" s="82"/>
      <c r="U100" s="82"/>
      <c r="V100" s="83"/>
    </row>
    <row r="101" spans="3:22" s="66" customFormat="1" ht="39" customHeight="1">
      <c r="C101" s="82"/>
      <c r="D101" s="82"/>
      <c r="E101" s="82"/>
      <c r="F101" s="82"/>
      <c r="G101" s="82"/>
      <c r="H101" s="82"/>
      <c r="I101" s="82"/>
      <c r="J101" s="82"/>
      <c r="K101" s="82"/>
      <c r="L101" s="82"/>
      <c r="M101" s="82"/>
      <c r="N101" s="82"/>
      <c r="O101" s="82"/>
      <c r="P101" s="82"/>
      <c r="Q101" s="82"/>
      <c r="R101" s="82"/>
      <c r="S101" s="82"/>
      <c r="T101" s="82"/>
      <c r="U101" s="82"/>
      <c r="V101" s="83"/>
    </row>
    <row r="102" spans="3:22" s="66" customFormat="1" ht="39" customHeight="1">
      <c r="C102" s="82"/>
      <c r="D102" s="82"/>
      <c r="E102" s="82"/>
      <c r="F102" s="82"/>
      <c r="G102" s="82"/>
      <c r="H102" s="82"/>
      <c r="I102" s="82"/>
      <c r="J102" s="82"/>
      <c r="K102" s="82"/>
      <c r="L102" s="82"/>
      <c r="M102" s="82"/>
      <c r="N102" s="82"/>
      <c r="O102" s="82"/>
      <c r="P102" s="82"/>
      <c r="Q102" s="82"/>
      <c r="R102" s="82"/>
      <c r="S102" s="82"/>
      <c r="T102" s="82"/>
      <c r="U102" s="82"/>
      <c r="V102" s="83"/>
    </row>
    <row r="103" spans="3:22" s="66" customFormat="1" ht="39" customHeight="1">
      <c r="C103" s="82"/>
      <c r="D103" s="82"/>
      <c r="E103" s="82"/>
      <c r="F103" s="82"/>
      <c r="G103" s="82"/>
      <c r="H103" s="82"/>
      <c r="I103" s="82"/>
      <c r="J103" s="82"/>
      <c r="K103" s="82"/>
      <c r="L103" s="82"/>
      <c r="M103" s="82"/>
      <c r="N103" s="82"/>
      <c r="O103" s="82"/>
      <c r="P103" s="82"/>
      <c r="Q103" s="82"/>
      <c r="R103" s="82"/>
      <c r="S103" s="82"/>
      <c r="T103" s="82"/>
      <c r="U103" s="82"/>
      <c r="V103" s="83"/>
    </row>
    <row r="104" spans="3:22" s="66" customFormat="1" ht="39" customHeight="1">
      <c r="C104" s="82"/>
      <c r="D104" s="82"/>
      <c r="E104" s="82"/>
      <c r="F104" s="82"/>
      <c r="G104" s="82"/>
      <c r="H104" s="82"/>
      <c r="I104" s="82"/>
      <c r="J104" s="82"/>
      <c r="K104" s="82"/>
      <c r="L104" s="82"/>
      <c r="M104" s="82"/>
      <c r="N104" s="82"/>
      <c r="O104" s="82"/>
      <c r="P104" s="82"/>
      <c r="Q104" s="82"/>
      <c r="R104" s="82"/>
      <c r="S104" s="82"/>
      <c r="T104" s="82"/>
      <c r="U104" s="82"/>
      <c r="V104" s="83"/>
    </row>
    <row r="105" spans="3:22" s="66" customFormat="1" ht="39" customHeight="1">
      <c r="C105" s="82"/>
      <c r="D105" s="82"/>
      <c r="E105" s="82"/>
      <c r="F105" s="82"/>
      <c r="G105" s="82"/>
      <c r="H105" s="82"/>
      <c r="I105" s="82"/>
      <c r="J105" s="82"/>
      <c r="K105" s="82"/>
      <c r="L105" s="82"/>
      <c r="M105" s="82"/>
      <c r="N105" s="82"/>
      <c r="O105" s="82"/>
      <c r="P105" s="82"/>
      <c r="Q105" s="82"/>
      <c r="R105" s="82"/>
      <c r="S105" s="82"/>
      <c r="T105" s="82"/>
      <c r="U105" s="82"/>
      <c r="V105" s="83"/>
    </row>
    <row r="106" spans="3:22" s="66" customFormat="1" ht="39" customHeight="1">
      <c r="C106" s="82"/>
      <c r="D106" s="82"/>
      <c r="E106" s="82"/>
      <c r="F106" s="82"/>
      <c r="G106" s="82"/>
      <c r="H106" s="82"/>
      <c r="I106" s="82"/>
      <c r="J106" s="82"/>
      <c r="K106" s="82"/>
      <c r="L106" s="82"/>
      <c r="M106" s="82"/>
      <c r="N106" s="82"/>
      <c r="O106" s="82"/>
      <c r="P106" s="82"/>
      <c r="Q106" s="82"/>
      <c r="R106" s="82"/>
      <c r="S106" s="82"/>
      <c r="T106" s="82"/>
      <c r="U106" s="82"/>
      <c r="V106" s="83"/>
    </row>
    <row r="107" spans="3:22" s="66" customFormat="1" ht="39" customHeight="1"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82"/>
      <c r="N107" s="82"/>
      <c r="O107" s="82"/>
      <c r="P107" s="82"/>
      <c r="Q107" s="82"/>
      <c r="R107" s="82"/>
      <c r="S107" s="82"/>
      <c r="T107" s="82"/>
      <c r="U107" s="82"/>
      <c r="V107" s="83"/>
    </row>
    <row r="108" spans="3:22" s="66" customFormat="1" ht="39" customHeight="1"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3"/>
    </row>
    <row r="109" spans="3:22" s="66" customFormat="1" ht="39" customHeight="1">
      <c r="C109" s="82"/>
      <c r="D109" s="82"/>
      <c r="E109" s="82"/>
      <c r="F109" s="82"/>
      <c r="G109" s="82"/>
      <c r="H109" s="82"/>
      <c r="I109" s="82"/>
      <c r="J109" s="82"/>
      <c r="K109" s="82"/>
      <c r="L109" s="82"/>
      <c r="M109" s="82"/>
      <c r="N109" s="82"/>
      <c r="O109" s="82"/>
      <c r="P109" s="82"/>
      <c r="Q109" s="82"/>
      <c r="R109" s="82"/>
      <c r="S109" s="82"/>
      <c r="T109" s="82"/>
      <c r="U109" s="82"/>
      <c r="V109" s="83"/>
    </row>
    <row r="110" spans="3:22" s="66" customFormat="1" ht="39" customHeight="1">
      <c r="C110" s="82"/>
      <c r="D110" s="82"/>
      <c r="E110" s="82"/>
      <c r="F110" s="82"/>
      <c r="G110" s="82"/>
      <c r="H110" s="82"/>
      <c r="I110" s="82"/>
      <c r="J110" s="82"/>
      <c r="K110" s="82"/>
      <c r="L110" s="82"/>
      <c r="M110" s="82"/>
      <c r="N110" s="82"/>
      <c r="O110" s="82"/>
      <c r="P110" s="82"/>
      <c r="Q110" s="82"/>
      <c r="R110" s="82"/>
      <c r="S110" s="82"/>
      <c r="T110" s="82"/>
      <c r="U110" s="82"/>
      <c r="V110" s="83"/>
    </row>
    <row r="111" spans="3:22" s="66" customFormat="1" ht="39" customHeight="1">
      <c r="C111" s="82"/>
      <c r="D111" s="82"/>
      <c r="E111" s="82"/>
      <c r="F111" s="82"/>
      <c r="G111" s="82"/>
      <c r="H111" s="82"/>
      <c r="I111" s="82"/>
      <c r="J111" s="82"/>
      <c r="K111" s="82"/>
      <c r="L111" s="82"/>
      <c r="M111" s="82"/>
      <c r="N111" s="82"/>
      <c r="O111" s="82"/>
      <c r="P111" s="82"/>
      <c r="Q111" s="82"/>
      <c r="R111" s="82"/>
      <c r="S111" s="82"/>
      <c r="T111" s="82"/>
      <c r="U111" s="82"/>
      <c r="V111" s="83"/>
    </row>
    <row r="112" spans="3:22" s="66" customFormat="1" ht="39" customHeight="1">
      <c r="C112" s="82"/>
      <c r="D112" s="82"/>
      <c r="E112" s="82"/>
      <c r="F112" s="82"/>
      <c r="G112" s="82"/>
      <c r="H112" s="82"/>
      <c r="I112" s="82"/>
      <c r="J112" s="82"/>
      <c r="K112" s="82"/>
      <c r="L112" s="82"/>
      <c r="M112" s="82"/>
      <c r="N112" s="82"/>
      <c r="O112" s="82"/>
      <c r="P112" s="82"/>
      <c r="Q112" s="82"/>
      <c r="R112" s="82"/>
      <c r="S112" s="82"/>
      <c r="T112" s="82"/>
      <c r="U112" s="82"/>
      <c r="V112" s="83"/>
    </row>
    <row r="113" spans="3:22" s="66" customFormat="1" ht="39" customHeight="1">
      <c r="C113" s="82"/>
      <c r="D113" s="82"/>
      <c r="E113" s="82"/>
      <c r="F113" s="82"/>
      <c r="G113" s="82"/>
      <c r="H113" s="82"/>
      <c r="I113" s="82"/>
      <c r="J113" s="82"/>
      <c r="K113" s="82"/>
      <c r="L113" s="82"/>
      <c r="M113" s="82"/>
      <c r="N113" s="82"/>
      <c r="O113" s="82"/>
      <c r="P113" s="82"/>
      <c r="Q113" s="82"/>
      <c r="R113" s="82"/>
      <c r="S113" s="82"/>
      <c r="T113" s="82"/>
      <c r="U113" s="82"/>
      <c r="V113" s="83"/>
    </row>
    <row r="114" spans="3:22" s="66" customFormat="1" ht="39" customHeight="1">
      <c r="C114" s="82"/>
      <c r="D114" s="82"/>
      <c r="E114" s="82"/>
      <c r="F114" s="82"/>
      <c r="G114" s="82"/>
      <c r="H114" s="82"/>
      <c r="I114" s="82"/>
      <c r="J114" s="82"/>
      <c r="K114" s="82"/>
      <c r="L114" s="82"/>
      <c r="M114" s="82"/>
      <c r="N114" s="82"/>
      <c r="O114" s="82"/>
      <c r="P114" s="82"/>
      <c r="Q114" s="82"/>
      <c r="R114" s="82"/>
      <c r="S114" s="82"/>
      <c r="T114" s="82"/>
      <c r="U114" s="82"/>
      <c r="V114" s="83"/>
    </row>
    <row r="115" spans="3:22" s="66" customFormat="1" ht="39" customHeight="1">
      <c r="C115" s="82"/>
      <c r="D115" s="82"/>
      <c r="E115" s="82"/>
      <c r="F115" s="82"/>
      <c r="G115" s="82"/>
      <c r="H115" s="82"/>
      <c r="I115" s="82"/>
      <c r="J115" s="82"/>
      <c r="K115" s="82"/>
      <c r="L115" s="82"/>
      <c r="M115" s="82"/>
      <c r="N115" s="82"/>
      <c r="O115" s="82"/>
      <c r="P115" s="82"/>
      <c r="Q115" s="82"/>
      <c r="R115" s="82"/>
      <c r="S115" s="82"/>
      <c r="T115" s="82"/>
      <c r="U115" s="82"/>
      <c r="V115" s="83"/>
    </row>
    <row r="116" spans="3:22" s="66" customFormat="1" ht="39" customHeight="1">
      <c r="C116" s="82"/>
      <c r="D116" s="82"/>
      <c r="E116" s="82"/>
      <c r="F116" s="82"/>
      <c r="G116" s="82"/>
      <c r="H116" s="82"/>
      <c r="I116" s="82"/>
      <c r="J116" s="82"/>
      <c r="K116" s="82"/>
      <c r="L116" s="82"/>
      <c r="M116" s="82"/>
      <c r="N116" s="82"/>
      <c r="O116" s="82"/>
      <c r="P116" s="82"/>
      <c r="Q116" s="82"/>
      <c r="R116" s="82"/>
      <c r="S116" s="82"/>
      <c r="T116" s="82"/>
      <c r="U116" s="82"/>
      <c r="V116" s="83"/>
    </row>
    <row r="117" spans="3:22" s="66" customFormat="1" ht="39" customHeight="1">
      <c r="C117" s="82"/>
      <c r="D117" s="82"/>
      <c r="E117" s="82"/>
      <c r="F117" s="82"/>
      <c r="G117" s="82"/>
      <c r="H117" s="82"/>
      <c r="I117" s="82"/>
      <c r="J117" s="82"/>
      <c r="K117" s="82"/>
      <c r="L117" s="82"/>
      <c r="M117" s="82"/>
      <c r="N117" s="82"/>
      <c r="O117" s="82"/>
      <c r="P117" s="82"/>
      <c r="Q117" s="82"/>
      <c r="R117" s="82"/>
      <c r="S117" s="82"/>
      <c r="T117" s="82"/>
      <c r="U117" s="82"/>
      <c r="V117" s="83"/>
    </row>
    <row r="118" spans="3:22" s="66" customFormat="1" ht="39" customHeight="1">
      <c r="C118" s="82"/>
      <c r="D118" s="82"/>
      <c r="E118" s="82"/>
      <c r="F118" s="82"/>
      <c r="G118" s="82"/>
      <c r="H118" s="82"/>
      <c r="I118" s="82"/>
      <c r="J118" s="82"/>
      <c r="K118" s="82"/>
      <c r="L118" s="82"/>
      <c r="M118" s="82"/>
      <c r="N118" s="82"/>
      <c r="O118" s="82"/>
      <c r="P118" s="82"/>
      <c r="Q118" s="82"/>
      <c r="R118" s="82"/>
      <c r="S118" s="82"/>
      <c r="T118" s="82"/>
      <c r="U118" s="82"/>
      <c r="V118" s="83"/>
    </row>
    <row r="119" spans="3:22" s="66" customFormat="1" ht="39" customHeight="1">
      <c r="C119" s="82"/>
      <c r="D119" s="82"/>
      <c r="E119" s="82"/>
      <c r="F119" s="82"/>
      <c r="G119" s="82"/>
      <c r="H119" s="82"/>
      <c r="I119" s="82"/>
      <c r="J119" s="82"/>
      <c r="K119" s="82"/>
      <c r="L119" s="82"/>
      <c r="M119" s="82"/>
      <c r="N119" s="82"/>
      <c r="O119" s="82"/>
      <c r="P119" s="82"/>
      <c r="Q119" s="82"/>
      <c r="R119" s="82"/>
      <c r="S119" s="82"/>
      <c r="T119" s="82"/>
      <c r="U119" s="82"/>
      <c r="V119" s="83"/>
    </row>
    <row r="120" spans="3:22" s="66" customFormat="1" ht="39" customHeight="1">
      <c r="C120" s="82"/>
      <c r="D120" s="82"/>
      <c r="E120" s="82"/>
      <c r="F120" s="82"/>
      <c r="G120" s="82"/>
      <c r="H120" s="82"/>
      <c r="I120" s="82"/>
      <c r="J120" s="82"/>
      <c r="K120" s="82"/>
      <c r="L120" s="82"/>
      <c r="M120" s="82"/>
      <c r="N120" s="82"/>
      <c r="O120" s="82"/>
      <c r="P120" s="82"/>
      <c r="Q120" s="82"/>
      <c r="R120" s="82"/>
      <c r="S120" s="82"/>
      <c r="T120" s="82"/>
      <c r="U120" s="82"/>
      <c r="V120" s="83"/>
    </row>
    <row r="121" spans="3:22" s="66" customFormat="1" ht="39" customHeight="1">
      <c r="C121" s="82"/>
      <c r="D121" s="82"/>
      <c r="E121" s="82"/>
      <c r="F121" s="82"/>
      <c r="G121" s="82"/>
      <c r="H121" s="82"/>
      <c r="I121" s="82"/>
      <c r="J121" s="82"/>
      <c r="K121" s="82"/>
      <c r="L121" s="82"/>
      <c r="M121" s="82"/>
      <c r="N121" s="82"/>
      <c r="O121" s="82"/>
      <c r="P121" s="82"/>
      <c r="Q121" s="82"/>
      <c r="R121" s="82"/>
      <c r="S121" s="82"/>
      <c r="T121" s="82"/>
      <c r="U121" s="82"/>
      <c r="V121" s="83"/>
    </row>
    <row r="122" spans="3:22" s="66" customFormat="1" ht="39" customHeight="1">
      <c r="C122" s="82"/>
      <c r="D122" s="82"/>
      <c r="E122" s="82"/>
      <c r="F122" s="82"/>
      <c r="G122" s="82"/>
      <c r="H122" s="82"/>
      <c r="I122" s="82"/>
      <c r="J122" s="82"/>
      <c r="K122" s="82"/>
      <c r="L122" s="82"/>
      <c r="M122" s="82"/>
      <c r="N122" s="82"/>
      <c r="O122" s="82"/>
      <c r="P122" s="82"/>
      <c r="Q122" s="82"/>
      <c r="R122" s="82"/>
      <c r="S122" s="82"/>
      <c r="T122" s="82"/>
      <c r="U122" s="82"/>
      <c r="V122" s="83"/>
    </row>
    <row r="123" spans="3:22" s="66" customFormat="1" ht="39" customHeight="1">
      <c r="C123" s="82"/>
      <c r="D123" s="82"/>
      <c r="E123" s="82"/>
      <c r="F123" s="82"/>
      <c r="G123" s="82"/>
      <c r="H123" s="82"/>
      <c r="I123" s="82"/>
      <c r="J123" s="82"/>
      <c r="K123" s="82"/>
      <c r="L123" s="82"/>
      <c r="M123" s="82"/>
      <c r="N123" s="82"/>
      <c r="O123" s="82"/>
      <c r="P123" s="82"/>
      <c r="Q123" s="82"/>
      <c r="R123" s="82"/>
      <c r="S123" s="82"/>
      <c r="T123" s="82"/>
      <c r="U123" s="82"/>
      <c r="V123" s="83"/>
    </row>
    <row r="124" spans="3:22" s="66" customFormat="1" ht="39" customHeight="1">
      <c r="C124" s="82"/>
      <c r="D124" s="82"/>
      <c r="E124" s="82"/>
      <c r="F124" s="82"/>
      <c r="G124" s="82"/>
      <c r="H124" s="82"/>
      <c r="I124" s="82"/>
      <c r="J124" s="82"/>
      <c r="K124" s="82"/>
      <c r="L124" s="82"/>
      <c r="M124" s="82"/>
      <c r="N124" s="82"/>
      <c r="O124" s="82"/>
      <c r="P124" s="82"/>
      <c r="Q124" s="82"/>
      <c r="R124" s="82"/>
      <c r="S124" s="82"/>
      <c r="T124" s="82"/>
      <c r="U124" s="82"/>
      <c r="V124" s="83"/>
    </row>
    <row r="125" spans="3:22" s="66" customFormat="1" ht="39" customHeight="1">
      <c r="C125" s="82"/>
      <c r="D125" s="82"/>
      <c r="E125" s="82"/>
      <c r="F125" s="82"/>
      <c r="G125" s="82"/>
      <c r="H125" s="82"/>
      <c r="I125" s="82"/>
      <c r="J125" s="82"/>
      <c r="K125" s="82"/>
      <c r="L125" s="82"/>
      <c r="M125" s="82"/>
      <c r="N125" s="82"/>
      <c r="O125" s="82"/>
      <c r="P125" s="82"/>
      <c r="Q125" s="82"/>
      <c r="R125" s="82"/>
      <c r="S125" s="82"/>
      <c r="T125" s="82"/>
      <c r="U125" s="82"/>
      <c r="V125" s="83"/>
    </row>
    <row r="126" spans="3:22" s="66" customFormat="1" ht="39" customHeight="1">
      <c r="C126" s="82"/>
      <c r="D126" s="82"/>
      <c r="E126" s="82"/>
      <c r="F126" s="82"/>
      <c r="G126" s="82"/>
      <c r="H126" s="82"/>
      <c r="I126" s="82"/>
      <c r="J126" s="82"/>
      <c r="K126" s="82"/>
      <c r="L126" s="82"/>
      <c r="M126" s="82"/>
      <c r="N126" s="82"/>
      <c r="O126" s="82"/>
      <c r="P126" s="82"/>
      <c r="Q126" s="82"/>
      <c r="R126" s="82"/>
      <c r="S126" s="82"/>
      <c r="T126" s="82"/>
      <c r="U126" s="82"/>
      <c r="V126" s="83"/>
    </row>
    <row r="127" spans="3:22" s="66" customFormat="1" ht="39" customHeight="1">
      <c r="C127" s="82"/>
      <c r="D127" s="82"/>
      <c r="E127" s="82"/>
      <c r="F127" s="82"/>
      <c r="G127" s="82"/>
      <c r="H127" s="82"/>
      <c r="I127" s="82"/>
      <c r="J127" s="82"/>
      <c r="K127" s="82"/>
      <c r="L127" s="82"/>
      <c r="M127" s="82"/>
      <c r="N127" s="82"/>
      <c r="O127" s="82"/>
      <c r="P127" s="82"/>
      <c r="Q127" s="82"/>
      <c r="R127" s="82"/>
      <c r="S127" s="82"/>
      <c r="T127" s="82"/>
      <c r="U127" s="82"/>
      <c r="V127" s="83"/>
    </row>
    <row r="128" spans="3:22" s="66" customFormat="1" ht="39" customHeight="1">
      <c r="C128" s="82"/>
      <c r="D128" s="82"/>
      <c r="E128" s="82"/>
      <c r="F128" s="82"/>
      <c r="G128" s="82"/>
      <c r="H128" s="82"/>
      <c r="I128" s="82"/>
      <c r="J128" s="82"/>
      <c r="K128" s="82"/>
      <c r="L128" s="82"/>
      <c r="M128" s="82"/>
      <c r="N128" s="82"/>
      <c r="O128" s="82"/>
      <c r="P128" s="82"/>
      <c r="Q128" s="82"/>
      <c r="R128" s="82"/>
      <c r="S128" s="82"/>
      <c r="T128" s="82"/>
      <c r="U128" s="82"/>
      <c r="V128" s="83"/>
    </row>
    <row r="129" spans="3:22" s="66" customFormat="1" ht="39" customHeight="1">
      <c r="C129" s="82"/>
      <c r="D129" s="82"/>
      <c r="E129" s="82"/>
      <c r="F129" s="82"/>
      <c r="G129" s="82"/>
      <c r="H129" s="82"/>
      <c r="I129" s="82"/>
      <c r="J129" s="82"/>
      <c r="K129" s="82"/>
      <c r="L129" s="82"/>
      <c r="M129" s="82"/>
      <c r="N129" s="82"/>
      <c r="O129" s="82"/>
      <c r="P129" s="82"/>
      <c r="Q129" s="82"/>
      <c r="R129" s="82"/>
      <c r="S129" s="82"/>
      <c r="T129" s="82"/>
      <c r="U129" s="82"/>
      <c r="V129" s="83"/>
    </row>
    <row r="130" spans="3:22" s="66" customFormat="1" ht="39" customHeight="1">
      <c r="C130" s="82"/>
      <c r="D130" s="82"/>
      <c r="E130" s="82"/>
      <c r="F130" s="82"/>
      <c r="G130" s="82"/>
      <c r="H130" s="82"/>
      <c r="I130" s="82"/>
      <c r="J130" s="82"/>
      <c r="K130" s="82"/>
      <c r="L130" s="82"/>
      <c r="M130" s="82"/>
      <c r="N130" s="82"/>
      <c r="O130" s="82"/>
      <c r="P130" s="82"/>
      <c r="Q130" s="82"/>
      <c r="R130" s="82"/>
      <c r="S130" s="82"/>
      <c r="T130" s="82"/>
      <c r="U130" s="82"/>
      <c r="V130" s="83"/>
    </row>
    <row r="131" spans="3:22" s="66" customFormat="1" ht="39" customHeight="1">
      <c r="C131" s="82"/>
      <c r="D131" s="82"/>
      <c r="E131" s="82"/>
      <c r="F131" s="82"/>
      <c r="G131" s="82"/>
      <c r="H131" s="82"/>
      <c r="I131" s="82"/>
      <c r="J131" s="82"/>
      <c r="K131" s="82"/>
      <c r="L131" s="82"/>
      <c r="M131" s="82"/>
      <c r="N131" s="82"/>
      <c r="O131" s="82"/>
      <c r="P131" s="82"/>
      <c r="Q131" s="82"/>
      <c r="R131" s="82"/>
      <c r="S131" s="82"/>
      <c r="T131" s="82"/>
      <c r="U131" s="82"/>
      <c r="V131" s="83"/>
    </row>
    <row r="132" spans="3:22" s="66" customFormat="1" ht="39" customHeight="1">
      <c r="C132" s="82"/>
      <c r="D132" s="82"/>
      <c r="E132" s="82"/>
      <c r="F132" s="82"/>
      <c r="G132" s="82"/>
      <c r="H132" s="82"/>
      <c r="I132" s="82"/>
      <c r="J132" s="82"/>
      <c r="K132" s="82"/>
      <c r="L132" s="82"/>
      <c r="M132" s="82"/>
      <c r="N132" s="82"/>
      <c r="O132" s="82"/>
      <c r="P132" s="82"/>
      <c r="Q132" s="82"/>
      <c r="R132" s="82"/>
      <c r="S132" s="82"/>
      <c r="T132" s="82"/>
      <c r="U132" s="82"/>
      <c r="V132" s="83"/>
    </row>
    <row r="133" spans="3:22" s="66" customFormat="1" ht="39" customHeight="1"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3"/>
    </row>
    <row r="134" spans="3:22" s="66" customFormat="1" ht="39" customHeight="1"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3"/>
    </row>
    <row r="135" spans="3:22" s="66" customFormat="1" ht="39" customHeight="1">
      <c r="C135" s="82"/>
      <c r="D135" s="82"/>
      <c r="E135" s="82"/>
      <c r="F135" s="82"/>
      <c r="G135" s="82"/>
      <c r="H135" s="82"/>
      <c r="I135" s="82"/>
      <c r="J135" s="82"/>
      <c r="K135" s="82"/>
      <c r="L135" s="82"/>
      <c r="M135" s="82"/>
      <c r="N135" s="82"/>
      <c r="O135" s="82"/>
      <c r="P135" s="82"/>
      <c r="Q135" s="82"/>
      <c r="R135" s="82"/>
      <c r="S135" s="82"/>
      <c r="T135" s="82"/>
      <c r="U135" s="82"/>
      <c r="V135" s="83"/>
    </row>
    <row r="136" spans="3:22" s="66" customFormat="1" ht="39" customHeight="1">
      <c r="C136" s="82"/>
      <c r="D136" s="82"/>
      <c r="E136" s="82"/>
      <c r="F136" s="82"/>
      <c r="G136" s="82"/>
      <c r="H136" s="82"/>
      <c r="I136" s="82"/>
      <c r="J136" s="82"/>
      <c r="K136" s="82"/>
      <c r="L136" s="82"/>
      <c r="M136" s="82"/>
      <c r="N136" s="82"/>
      <c r="O136" s="82"/>
      <c r="P136" s="82"/>
      <c r="Q136" s="82"/>
      <c r="R136" s="82"/>
      <c r="S136" s="82"/>
      <c r="T136" s="82"/>
      <c r="U136" s="82"/>
      <c r="V136" s="83"/>
    </row>
    <row r="137" spans="3:22" s="66" customFormat="1" ht="39" customHeight="1">
      <c r="C137" s="82"/>
      <c r="D137" s="82"/>
      <c r="E137" s="82"/>
      <c r="F137" s="82"/>
      <c r="G137" s="82"/>
      <c r="H137" s="82"/>
      <c r="I137" s="82"/>
      <c r="J137" s="82"/>
      <c r="K137" s="82"/>
      <c r="L137" s="82"/>
      <c r="M137" s="82"/>
      <c r="N137" s="82"/>
      <c r="O137" s="82"/>
      <c r="P137" s="82"/>
      <c r="Q137" s="82"/>
      <c r="R137" s="82"/>
      <c r="S137" s="82"/>
      <c r="T137" s="82"/>
      <c r="U137" s="82"/>
      <c r="V137" s="83"/>
    </row>
    <row r="138" spans="3:22" s="66" customFormat="1" ht="39" customHeight="1">
      <c r="C138" s="82"/>
      <c r="D138" s="82"/>
      <c r="E138" s="82"/>
      <c r="F138" s="82"/>
      <c r="G138" s="82"/>
      <c r="H138" s="82"/>
      <c r="I138" s="82"/>
      <c r="J138" s="82"/>
      <c r="K138" s="82"/>
      <c r="L138" s="82"/>
      <c r="M138" s="82"/>
      <c r="N138" s="82"/>
      <c r="O138" s="82"/>
      <c r="P138" s="82"/>
      <c r="Q138" s="82"/>
      <c r="R138" s="82"/>
      <c r="S138" s="82"/>
      <c r="T138" s="82"/>
      <c r="U138" s="82"/>
      <c r="V138" s="83"/>
    </row>
    <row r="139" spans="3:22" s="66" customFormat="1" ht="39" customHeight="1">
      <c r="C139" s="82"/>
      <c r="D139" s="82"/>
      <c r="E139" s="82"/>
      <c r="F139" s="82"/>
      <c r="G139" s="82"/>
      <c r="H139" s="82"/>
      <c r="I139" s="82"/>
      <c r="J139" s="82"/>
      <c r="K139" s="82"/>
      <c r="L139" s="82"/>
      <c r="M139" s="82"/>
      <c r="N139" s="82"/>
      <c r="O139" s="82"/>
      <c r="P139" s="82"/>
      <c r="Q139" s="82"/>
      <c r="R139" s="82"/>
      <c r="S139" s="82"/>
      <c r="T139" s="82"/>
      <c r="U139" s="82"/>
      <c r="V139" s="83"/>
    </row>
    <row r="140" spans="3:22" s="66" customFormat="1" ht="39" customHeight="1">
      <c r="C140" s="82"/>
      <c r="D140" s="82"/>
      <c r="E140" s="82"/>
      <c r="F140" s="82"/>
      <c r="G140" s="82"/>
      <c r="H140" s="82"/>
      <c r="I140" s="82"/>
      <c r="J140" s="82"/>
      <c r="K140" s="82"/>
      <c r="L140" s="82"/>
      <c r="M140" s="82"/>
      <c r="N140" s="82"/>
      <c r="O140" s="82"/>
      <c r="P140" s="82"/>
      <c r="Q140" s="82"/>
      <c r="R140" s="82"/>
      <c r="S140" s="82"/>
      <c r="T140" s="82"/>
      <c r="U140" s="82"/>
      <c r="V140" s="83"/>
    </row>
    <row r="141" spans="3:22" s="66" customFormat="1" ht="39" customHeight="1">
      <c r="C141" s="82"/>
      <c r="D141" s="82"/>
      <c r="E141" s="82"/>
      <c r="F141" s="82"/>
      <c r="G141" s="82"/>
      <c r="H141" s="82"/>
      <c r="I141" s="82"/>
      <c r="J141" s="82"/>
      <c r="K141" s="82"/>
      <c r="L141" s="82"/>
      <c r="M141" s="82"/>
      <c r="N141" s="82"/>
      <c r="O141" s="82"/>
      <c r="P141" s="82"/>
      <c r="Q141" s="82"/>
      <c r="R141" s="82"/>
      <c r="S141" s="82"/>
      <c r="T141" s="82"/>
      <c r="U141" s="82"/>
      <c r="V141" s="83"/>
    </row>
    <row r="142" spans="3:22" s="66" customFormat="1" ht="39" customHeight="1">
      <c r="C142" s="82"/>
      <c r="D142" s="82"/>
      <c r="E142" s="82"/>
      <c r="F142" s="82"/>
      <c r="G142" s="82"/>
      <c r="H142" s="82"/>
      <c r="I142" s="82"/>
      <c r="J142" s="82"/>
      <c r="K142" s="82"/>
      <c r="L142" s="82"/>
      <c r="M142" s="82"/>
      <c r="N142" s="82"/>
      <c r="O142" s="82"/>
      <c r="P142" s="82"/>
      <c r="Q142" s="82"/>
      <c r="R142" s="82"/>
      <c r="S142" s="82"/>
      <c r="T142" s="82"/>
      <c r="U142" s="82"/>
      <c r="V142" s="83"/>
    </row>
    <row r="143" spans="3:22" s="66" customFormat="1" ht="39" customHeight="1">
      <c r="C143" s="82"/>
      <c r="D143" s="82"/>
      <c r="E143" s="82"/>
      <c r="F143" s="82"/>
      <c r="G143" s="82"/>
      <c r="H143" s="82"/>
      <c r="I143" s="82"/>
      <c r="J143" s="82"/>
      <c r="K143" s="82"/>
      <c r="L143" s="82"/>
      <c r="M143" s="82"/>
      <c r="N143" s="82"/>
      <c r="O143" s="82"/>
      <c r="P143" s="82"/>
      <c r="Q143" s="82"/>
      <c r="R143" s="82"/>
      <c r="S143" s="82"/>
      <c r="T143" s="82"/>
      <c r="U143" s="82"/>
      <c r="V143" s="83"/>
    </row>
    <row r="144" spans="3:22" s="66" customFormat="1" ht="39" customHeight="1">
      <c r="C144" s="82"/>
      <c r="D144" s="82"/>
      <c r="E144" s="82"/>
      <c r="F144" s="82"/>
      <c r="G144" s="82"/>
      <c r="H144" s="82"/>
      <c r="I144" s="82"/>
      <c r="J144" s="82"/>
      <c r="K144" s="82"/>
      <c r="L144" s="82"/>
      <c r="M144" s="82"/>
      <c r="N144" s="82"/>
      <c r="O144" s="82"/>
      <c r="P144" s="82"/>
      <c r="Q144" s="82"/>
      <c r="R144" s="82"/>
      <c r="S144" s="82"/>
      <c r="T144" s="82"/>
      <c r="U144" s="82"/>
      <c r="V144" s="83"/>
    </row>
    <row r="145" spans="3:22" s="66" customFormat="1" ht="39" customHeight="1">
      <c r="C145" s="82"/>
      <c r="D145" s="82"/>
      <c r="E145" s="82"/>
      <c r="F145" s="82"/>
      <c r="G145" s="82"/>
      <c r="H145" s="82"/>
      <c r="I145" s="82"/>
      <c r="J145" s="82"/>
      <c r="K145" s="82"/>
      <c r="L145" s="82"/>
      <c r="M145" s="82"/>
      <c r="N145" s="82"/>
      <c r="O145" s="82"/>
      <c r="P145" s="82"/>
      <c r="Q145" s="82"/>
      <c r="R145" s="82"/>
      <c r="S145" s="82"/>
      <c r="T145" s="82"/>
      <c r="U145" s="82"/>
      <c r="V145" s="83"/>
    </row>
    <row r="146" spans="3:22" s="66" customFormat="1" ht="39" customHeight="1">
      <c r="C146" s="82"/>
      <c r="D146" s="82"/>
      <c r="E146" s="82"/>
      <c r="F146" s="82"/>
      <c r="G146" s="82"/>
      <c r="H146" s="82"/>
      <c r="I146" s="82"/>
      <c r="J146" s="82"/>
      <c r="K146" s="82"/>
      <c r="L146" s="82"/>
      <c r="M146" s="82"/>
      <c r="N146" s="82"/>
      <c r="O146" s="82"/>
      <c r="P146" s="82"/>
      <c r="Q146" s="82"/>
      <c r="R146" s="82"/>
      <c r="S146" s="82"/>
      <c r="T146" s="82"/>
      <c r="U146" s="82"/>
      <c r="V146" s="83"/>
    </row>
    <row r="147" spans="3:22" s="66" customFormat="1" ht="39" customHeight="1">
      <c r="C147" s="82"/>
      <c r="D147" s="82"/>
      <c r="E147" s="82"/>
      <c r="F147" s="82"/>
      <c r="G147" s="82"/>
      <c r="H147" s="82"/>
      <c r="I147" s="82"/>
      <c r="J147" s="82"/>
      <c r="K147" s="82"/>
      <c r="L147" s="82"/>
      <c r="M147" s="82"/>
      <c r="N147" s="82"/>
      <c r="O147" s="82"/>
      <c r="P147" s="82"/>
      <c r="Q147" s="82"/>
      <c r="R147" s="82"/>
      <c r="S147" s="82"/>
      <c r="T147" s="82"/>
      <c r="U147" s="82"/>
      <c r="V147" s="83"/>
    </row>
    <row r="148" spans="3:22" s="66" customFormat="1" ht="39" customHeight="1">
      <c r="C148" s="82"/>
      <c r="D148" s="82"/>
      <c r="E148" s="82"/>
      <c r="F148" s="82"/>
      <c r="G148" s="82"/>
      <c r="H148" s="82"/>
      <c r="I148" s="82"/>
      <c r="J148" s="82"/>
      <c r="K148" s="82"/>
      <c r="L148" s="82"/>
      <c r="M148" s="82"/>
      <c r="N148" s="82"/>
      <c r="O148" s="82"/>
      <c r="P148" s="82"/>
      <c r="Q148" s="82"/>
      <c r="R148" s="82"/>
      <c r="S148" s="82"/>
      <c r="T148" s="82"/>
      <c r="U148" s="82"/>
      <c r="V148" s="83"/>
    </row>
    <row r="149" spans="3:22" s="66" customFormat="1" ht="39" customHeight="1">
      <c r="C149" s="82"/>
      <c r="D149" s="82"/>
      <c r="E149" s="82"/>
      <c r="F149" s="82"/>
      <c r="G149" s="82"/>
      <c r="H149" s="82"/>
      <c r="I149" s="82"/>
      <c r="J149" s="82"/>
      <c r="K149" s="82"/>
      <c r="L149" s="82"/>
      <c r="M149" s="82"/>
      <c r="N149" s="82"/>
      <c r="O149" s="82"/>
      <c r="P149" s="82"/>
      <c r="Q149" s="82"/>
      <c r="R149" s="82"/>
      <c r="S149" s="82"/>
      <c r="T149" s="82"/>
      <c r="U149" s="82"/>
      <c r="V149" s="83"/>
    </row>
    <row r="150" spans="3:22" s="66" customFormat="1" ht="39" customHeight="1">
      <c r="C150" s="82"/>
      <c r="D150" s="82"/>
      <c r="E150" s="82"/>
      <c r="F150" s="82"/>
      <c r="G150" s="82"/>
      <c r="H150" s="82"/>
      <c r="I150" s="82"/>
      <c r="J150" s="82"/>
      <c r="K150" s="82"/>
      <c r="L150" s="82"/>
      <c r="M150" s="82"/>
      <c r="N150" s="82"/>
      <c r="O150" s="82"/>
      <c r="P150" s="82"/>
      <c r="Q150" s="82"/>
      <c r="R150" s="82"/>
      <c r="S150" s="82"/>
      <c r="T150" s="82"/>
      <c r="U150" s="82"/>
      <c r="V150" s="83"/>
    </row>
    <row r="151" spans="3:22" s="66" customFormat="1" ht="39" customHeight="1">
      <c r="C151" s="82"/>
      <c r="D151" s="82"/>
      <c r="E151" s="82"/>
      <c r="F151" s="82"/>
      <c r="G151" s="82"/>
      <c r="H151" s="82"/>
      <c r="I151" s="82"/>
      <c r="J151" s="82"/>
      <c r="K151" s="82"/>
      <c r="L151" s="82"/>
      <c r="M151" s="82"/>
      <c r="N151" s="82"/>
      <c r="O151" s="82"/>
      <c r="P151" s="82"/>
      <c r="Q151" s="82"/>
      <c r="R151" s="82"/>
      <c r="S151" s="82"/>
      <c r="T151" s="82"/>
      <c r="U151" s="82"/>
      <c r="V151" s="83"/>
    </row>
    <row r="152" spans="3:22" s="66" customFormat="1" ht="39" customHeight="1">
      <c r="C152" s="82"/>
      <c r="D152" s="82"/>
      <c r="E152" s="82"/>
      <c r="F152" s="82"/>
      <c r="G152" s="82"/>
      <c r="H152" s="82"/>
      <c r="I152" s="82"/>
      <c r="J152" s="82"/>
      <c r="K152" s="82"/>
      <c r="L152" s="82"/>
      <c r="M152" s="82"/>
      <c r="N152" s="82"/>
      <c r="O152" s="82"/>
      <c r="P152" s="82"/>
      <c r="Q152" s="82"/>
      <c r="R152" s="82"/>
      <c r="S152" s="82"/>
      <c r="T152" s="82"/>
      <c r="U152" s="82"/>
      <c r="V152" s="83"/>
    </row>
    <row r="153" spans="3:22" s="66" customFormat="1" ht="39" customHeight="1">
      <c r="C153" s="82"/>
      <c r="D153" s="82"/>
      <c r="E153" s="82"/>
      <c r="F153" s="82"/>
      <c r="G153" s="82"/>
      <c r="H153" s="82"/>
      <c r="I153" s="82"/>
      <c r="J153" s="82"/>
      <c r="K153" s="82"/>
      <c r="L153" s="82"/>
      <c r="M153" s="82"/>
      <c r="N153" s="82"/>
      <c r="O153" s="82"/>
      <c r="P153" s="82"/>
      <c r="Q153" s="82"/>
      <c r="R153" s="82"/>
      <c r="S153" s="82"/>
      <c r="T153" s="82"/>
      <c r="U153" s="82"/>
      <c r="V153" s="83"/>
    </row>
    <row r="154" spans="3:22" s="66" customFormat="1" ht="39" customHeight="1">
      <c r="C154" s="82"/>
      <c r="D154" s="82"/>
      <c r="E154" s="82"/>
      <c r="F154" s="82"/>
      <c r="G154" s="82"/>
      <c r="H154" s="82"/>
      <c r="I154" s="82"/>
      <c r="J154" s="82"/>
      <c r="K154" s="82"/>
      <c r="L154" s="82"/>
      <c r="M154" s="82"/>
      <c r="N154" s="82"/>
      <c r="O154" s="82"/>
      <c r="P154" s="82"/>
      <c r="Q154" s="82"/>
      <c r="R154" s="82"/>
      <c r="S154" s="82"/>
      <c r="T154" s="82"/>
      <c r="U154" s="82"/>
      <c r="V154" s="83"/>
    </row>
    <row r="155" spans="3:22" s="66" customFormat="1" ht="39" customHeight="1">
      <c r="C155" s="82"/>
      <c r="D155" s="82"/>
      <c r="E155" s="82"/>
      <c r="F155" s="82"/>
      <c r="G155" s="82"/>
      <c r="H155" s="82"/>
      <c r="I155" s="82"/>
      <c r="J155" s="82"/>
      <c r="K155" s="82"/>
      <c r="L155" s="82"/>
      <c r="M155" s="82"/>
      <c r="N155" s="82"/>
      <c r="O155" s="82"/>
      <c r="P155" s="82"/>
      <c r="Q155" s="82"/>
      <c r="R155" s="82"/>
      <c r="S155" s="82"/>
      <c r="T155" s="82"/>
      <c r="U155" s="82"/>
      <c r="V155" s="83"/>
    </row>
    <row r="156" spans="3:22" s="66" customFormat="1" ht="39" customHeight="1">
      <c r="C156" s="82"/>
      <c r="D156" s="82"/>
      <c r="E156" s="82"/>
      <c r="F156" s="82"/>
      <c r="G156" s="82"/>
      <c r="H156" s="82"/>
      <c r="I156" s="82"/>
      <c r="J156" s="82"/>
      <c r="K156" s="82"/>
      <c r="L156" s="82"/>
      <c r="M156" s="82"/>
      <c r="N156" s="82"/>
      <c r="O156" s="82"/>
      <c r="P156" s="82"/>
      <c r="Q156" s="82"/>
      <c r="R156" s="82"/>
      <c r="S156" s="82"/>
      <c r="T156" s="82"/>
      <c r="U156" s="82"/>
      <c r="V156" s="83"/>
    </row>
    <row r="157" spans="3:22" s="66" customFormat="1" ht="39" customHeight="1">
      <c r="C157" s="82"/>
      <c r="D157" s="82"/>
      <c r="E157" s="82"/>
      <c r="F157" s="82"/>
      <c r="G157" s="82"/>
      <c r="H157" s="82"/>
      <c r="I157" s="82"/>
      <c r="J157" s="82"/>
      <c r="K157" s="82"/>
      <c r="L157" s="82"/>
      <c r="M157" s="82"/>
      <c r="N157" s="82"/>
      <c r="O157" s="82"/>
      <c r="P157" s="82"/>
      <c r="Q157" s="82"/>
      <c r="R157" s="82"/>
      <c r="S157" s="82"/>
      <c r="T157" s="82"/>
      <c r="U157" s="82"/>
      <c r="V157" s="83"/>
    </row>
    <row r="158" spans="3:22" s="66" customFormat="1" ht="39" customHeight="1">
      <c r="C158" s="82"/>
      <c r="D158" s="82"/>
      <c r="E158" s="82"/>
      <c r="F158" s="82"/>
      <c r="G158" s="82"/>
      <c r="H158" s="82"/>
      <c r="I158" s="82"/>
      <c r="J158" s="82"/>
      <c r="K158" s="82"/>
      <c r="L158" s="82"/>
      <c r="M158" s="82"/>
      <c r="N158" s="82"/>
      <c r="O158" s="82"/>
      <c r="P158" s="82"/>
      <c r="Q158" s="82"/>
      <c r="R158" s="82"/>
      <c r="S158" s="82"/>
      <c r="T158" s="82"/>
      <c r="U158" s="82"/>
      <c r="V158" s="83"/>
    </row>
    <row r="159" spans="3:22" s="66" customFormat="1" ht="39" customHeight="1">
      <c r="C159" s="82"/>
      <c r="D159" s="82"/>
      <c r="E159" s="82"/>
      <c r="F159" s="82"/>
      <c r="G159" s="82"/>
      <c r="H159" s="82"/>
      <c r="I159" s="82"/>
      <c r="J159" s="82"/>
      <c r="K159" s="82"/>
      <c r="L159" s="82"/>
      <c r="M159" s="82"/>
      <c r="N159" s="82"/>
      <c r="O159" s="82"/>
      <c r="P159" s="82"/>
      <c r="Q159" s="82"/>
      <c r="R159" s="82"/>
      <c r="S159" s="82"/>
      <c r="T159" s="82"/>
      <c r="U159" s="82"/>
      <c r="V159" s="83"/>
    </row>
    <row r="160" spans="3:22" s="66" customFormat="1" ht="39" customHeight="1">
      <c r="C160" s="82"/>
      <c r="D160" s="82"/>
      <c r="E160" s="82"/>
      <c r="F160" s="82"/>
      <c r="G160" s="82"/>
      <c r="H160" s="82"/>
      <c r="I160" s="82"/>
      <c r="J160" s="82"/>
      <c r="K160" s="82"/>
      <c r="L160" s="82"/>
      <c r="M160" s="82"/>
      <c r="N160" s="82"/>
      <c r="O160" s="82"/>
      <c r="P160" s="82"/>
      <c r="Q160" s="82"/>
      <c r="R160" s="82"/>
      <c r="S160" s="82"/>
      <c r="T160" s="82"/>
      <c r="U160" s="82"/>
      <c r="V160" s="83"/>
    </row>
    <row r="161" spans="3:22" s="66" customFormat="1" ht="39" customHeight="1">
      <c r="C161" s="82"/>
      <c r="D161" s="82"/>
      <c r="E161" s="82"/>
      <c r="F161" s="82"/>
      <c r="G161" s="82"/>
      <c r="H161" s="82"/>
      <c r="I161" s="82"/>
      <c r="J161" s="82"/>
      <c r="K161" s="82"/>
      <c r="L161" s="82"/>
      <c r="M161" s="82"/>
      <c r="N161" s="82"/>
      <c r="O161" s="82"/>
      <c r="P161" s="82"/>
      <c r="Q161" s="82"/>
      <c r="R161" s="82"/>
      <c r="S161" s="82"/>
      <c r="T161" s="82"/>
      <c r="U161" s="82"/>
      <c r="V161" s="83"/>
    </row>
    <row r="162" spans="3:22" s="66" customFormat="1" ht="39" customHeight="1">
      <c r="C162" s="82"/>
      <c r="D162" s="82"/>
      <c r="E162" s="82"/>
      <c r="F162" s="82"/>
      <c r="G162" s="82"/>
      <c r="H162" s="82"/>
      <c r="I162" s="82"/>
      <c r="J162" s="82"/>
      <c r="K162" s="82"/>
      <c r="L162" s="82"/>
      <c r="M162" s="82"/>
      <c r="N162" s="82"/>
      <c r="O162" s="82"/>
      <c r="P162" s="82"/>
      <c r="Q162" s="82"/>
      <c r="R162" s="82"/>
      <c r="S162" s="82"/>
      <c r="T162" s="82"/>
      <c r="U162" s="82"/>
      <c r="V162" s="83"/>
    </row>
    <row r="163" spans="3:22" s="66" customFormat="1" ht="39" customHeight="1">
      <c r="C163" s="82"/>
      <c r="D163" s="82"/>
      <c r="E163" s="82"/>
      <c r="F163" s="82"/>
      <c r="G163" s="82"/>
      <c r="H163" s="82"/>
      <c r="I163" s="82"/>
      <c r="J163" s="82"/>
      <c r="K163" s="82"/>
      <c r="L163" s="82"/>
      <c r="M163" s="82"/>
      <c r="N163" s="82"/>
      <c r="O163" s="82"/>
      <c r="P163" s="82"/>
      <c r="Q163" s="82"/>
      <c r="R163" s="82"/>
      <c r="S163" s="82"/>
      <c r="T163" s="82"/>
      <c r="U163" s="82"/>
      <c r="V163" s="83"/>
    </row>
    <row r="164" spans="3:22" s="66" customFormat="1" ht="39" customHeight="1">
      <c r="C164" s="82"/>
      <c r="D164" s="82"/>
      <c r="E164" s="82"/>
      <c r="F164" s="82"/>
      <c r="G164" s="82"/>
      <c r="H164" s="82"/>
      <c r="I164" s="82"/>
      <c r="J164" s="82"/>
      <c r="K164" s="82"/>
      <c r="L164" s="82"/>
      <c r="M164" s="82"/>
      <c r="N164" s="82"/>
      <c r="O164" s="82"/>
      <c r="P164" s="82"/>
      <c r="Q164" s="82"/>
      <c r="R164" s="82"/>
      <c r="S164" s="82"/>
      <c r="T164" s="82"/>
      <c r="U164" s="82"/>
      <c r="V164" s="83"/>
    </row>
    <row r="165" spans="3:22" s="66" customFormat="1" ht="39" customHeight="1">
      <c r="C165" s="82"/>
      <c r="D165" s="82"/>
      <c r="E165" s="82"/>
      <c r="F165" s="82"/>
      <c r="G165" s="82"/>
      <c r="H165" s="82"/>
      <c r="I165" s="82"/>
      <c r="J165" s="82"/>
      <c r="K165" s="82"/>
      <c r="L165" s="82"/>
      <c r="M165" s="82"/>
      <c r="N165" s="82"/>
      <c r="O165" s="82"/>
      <c r="P165" s="82"/>
      <c r="Q165" s="82"/>
      <c r="R165" s="82"/>
      <c r="S165" s="82"/>
      <c r="T165" s="82"/>
      <c r="U165" s="82"/>
      <c r="V165" s="83"/>
    </row>
    <row r="166" spans="3:22" s="66" customFormat="1" ht="39" customHeight="1">
      <c r="C166" s="82"/>
      <c r="D166" s="82"/>
      <c r="E166" s="82"/>
      <c r="F166" s="82"/>
      <c r="G166" s="82"/>
      <c r="H166" s="82"/>
      <c r="I166" s="82"/>
      <c r="J166" s="82"/>
      <c r="K166" s="82"/>
      <c r="L166" s="82"/>
      <c r="M166" s="82"/>
      <c r="N166" s="82"/>
      <c r="O166" s="82"/>
      <c r="P166" s="82"/>
      <c r="Q166" s="82"/>
      <c r="R166" s="82"/>
      <c r="S166" s="82"/>
      <c r="T166" s="82"/>
      <c r="U166" s="82"/>
      <c r="V166" s="83"/>
    </row>
    <row r="167" spans="3:22" s="66" customFormat="1" ht="39" customHeight="1">
      <c r="C167" s="82"/>
      <c r="D167" s="82"/>
      <c r="E167" s="82"/>
      <c r="F167" s="82"/>
      <c r="G167" s="82"/>
      <c r="H167" s="82"/>
      <c r="I167" s="82"/>
      <c r="J167" s="82"/>
      <c r="K167" s="82"/>
      <c r="L167" s="82"/>
      <c r="M167" s="82"/>
      <c r="N167" s="82"/>
      <c r="O167" s="82"/>
      <c r="P167" s="82"/>
      <c r="Q167" s="82"/>
      <c r="R167" s="82"/>
      <c r="S167" s="82"/>
      <c r="T167" s="82"/>
      <c r="U167" s="82"/>
      <c r="V167" s="83"/>
    </row>
    <row r="168" spans="3:22" s="66" customFormat="1" ht="39" customHeight="1">
      <c r="C168" s="82"/>
      <c r="D168" s="82"/>
      <c r="E168" s="82"/>
      <c r="F168" s="82"/>
      <c r="G168" s="82"/>
      <c r="H168" s="82"/>
      <c r="I168" s="82"/>
      <c r="J168" s="82"/>
      <c r="K168" s="82"/>
      <c r="L168" s="82"/>
      <c r="M168" s="82"/>
      <c r="N168" s="82"/>
      <c r="O168" s="82"/>
      <c r="P168" s="82"/>
      <c r="Q168" s="82"/>
      <c r="R168" s="82"/>
      <c r="S168" s="82"/>
      <c r="T168" s="82"/>
      <c r="U168" s="82"/>
      <c r="V168" s="83"/>
    </row>
    <row r="169" spans="3:22" s="66" customFormat="1" ht="39" customHeight="1">
      <c r="C169" s="82"/>
      <c r="D169" s="82"/>
      <c r="E169" s="82"/>
      <c r="F169" s="82"/>
      <c r="G169" s="82"/>
      <c r="H169" s="82"/>
      <c r="I169" s="82"/>
      <c r="J169" s="82"/>
      <c r="K169" s="82"/>
      <c r="L169" s="82"/>
      <c r="M169" s="82"/>
      <c r="N169" s="82"/>
      <c r="O169" s="82"/>
      <c r="P169" s="82"/>
      <c r="Q169" s="82"/>
      <c r="R169" s="82"/>
      <c r="S169" s="82"/>
      <c r="T169" s="82"/>
      <c r="U169" s="82"/>
      <c r="V169" s="83"/>
    </row>
    <row r="170" spans="3:22" s="66" customFormat="1" ht="39" customHeight="1">
      <c r="C170" s="82"/>
      <c r="D170" s="82"/>
      <c r="E170" s="82"/>
      <c r="F170" s="82"/>
      <c r="G170" s="82"/>
      <c r="H170" s="82"/>
      <c r="I170" s="82"/>
      <c r="J170" s="82"/>
      <c r="K170" s="82"/>
      <c r="L170" s="82"/>
      <c r="M170" s="82"/>
      <c r="N170" s="82"/>
      <c r="O170" s="82"/>
      <c r="P170" s="82"/>
      <c r="Q170" s="82"/>
      <c r="R170" s="82"/>
      <c r="S170" s="82"/>
      <c r="T170" s="82"/>
      <c r="U170" s="82"/>
      <c r="V170" s="83"/>
    </row>
    <row r="171" spans="3:22" s="66" customFormat="1" ht="39" customHeight="1">
      <c r="C171" s="82"/>
      <c r="D171" s="82"/>
      <c r="E171" s="82"/>
      <c r="F171" s="82"/>
      <c r="G171" s="82"/>
      <c r="H171" s="82"/>
      <c r="I171" s="82"/>
      <c r="J171" s="82"/>
      <c r="K171" s="82"/>
      <c r="L171" s="82"/>
      <c r="M171" s="82"/>
      <c r="N171" s="82"/>
      <c r="O171" s="82"/>
      <c r="P171" s="82"/>
      <c r="Q171" s="82"/>
      <c r="R171" s="82"/>
      <c r="S171" s="82"/>
      <c r="T171" s="82"/>
      <c r="U171" s="82"/>
      <c r="V171" s="83"/>
    </row>
    <row r="172" spans="3:22" s="66" customFormat="1" ht="39" customHeight="1">
      <c r="C172" s="82"/>
      <c r="D172" s="82"/>
      <c r="E172" s="82"/>
      <c r="F172" s="82"/>
      <c r="G172" s="82"/>
      <c r="H172" s="82"/>
      <c r="I172" s="82"/>
      <c r="J172" s="82"/>
      <c r="K172" s="82"/>
      <c r="L172" s="82"/>
      <c r="M172" s="82"/>
      <c r="N172" s="82"/>
      <c r="O172" s="82"/>
      <c r="P172" s="82"/>
      <c r="Q172" s="82"/>
      <c r="R172" s="82"/>
      <c r="S172" s="82"/>
      <c r="T172" s="82"/>
      <c r="U172" s="82"/>
      <c r="V172" s="83"/>
    </row>
    <row r="173" spans="3:22" s="66" customFormat="1" ht="39" customHeight="1">
      <c r="C173" s="82"/>
      <c r="D173" s="82"/>
      <c r="E173" s="82"/>
      <c r="F173" s="82"/>
      <c r="G173" s="82"/>
      <c r="H173" s="82"/>
      <c r="I173" s="82"/>
      <c r="J173" s="82"/>
      <c r="K173" s="82"/>
      <c r="L173" s="82"/>
      <c r="M173" s="82"/>
      <c r="N173" s="82"/>
      <c r="O173" s="82"/>
      <c r="P173" s="82"/>
      <c r="Q173" s="82"/>
      <c r="R173" s="82"/>
      <c r="S173" s="82"/>
      <c r="T173" s="82"/>
      <c r="U173" s="82"/>
      <c r="V173" s="83"/>
    </row>
    <row r="174" spans="3:22" s="66" customFormat="1" ht="39" customHeight="1">
      <c r="C174" s="82"/>
      <c r="D174" s="82"/>
      <c r="E174" s="82"/>
      <c r="F174" s="82"/>
      <c r="G174" s="82"/>
      <c r="H174" s="82"/>
      <c r="I174" s="82"/>
      <c r="J174" s="82"/>
      <c r="K174" s="82"/>
      <c r="L174" s="82"/>
      <c r="M174" s="82"/>
      <c r="N174" s="82"/>
      <c r="O174" s="82"/>
      <c r="P174" s="82"/>
      <c r="Q174" s="82"/>
      <c r="R174" s="82"/>
      <c r="S174" s="82"/>
      <c r="T174" s="82"/>
      <c r="U174" s="82"/>
      <c r="V174" s="83"/>
    </row>
    <row r="175" spans="3:22" s="66" customFormat="1" ht="39" customHeight="1">
      <c r="C175" s="82"/>
      <c r="D175" s="82"/>
      <c r="E175" s="82"/>
      <c r="F175" s="82"/>
      <c r="G175" s="82"/>
      <c r="H175" s="82"/>
      <c r="I175" s="82"/>
      <c r="J175" s="82"/>
      <c r="K175" s="82"/>
      <c r="L175" s="82"/>
      <c r="M175" s="82"/>
      <c r="N175" s="82"/>
      <c r="O175" s="82"/>
      <c r="P175" s="82"/>
      <c r="Q175" s="82"/>
      <c r="R175" s="82"/>
      <c r="S175" s="82"/>
      <c r="T175" s="82"/>
      <c r="U175" s="82"/>
      <c r="V175" s="83"/>
    </row>
    <row r="176" spans="3:22" s="66" customFormat="1" ht="39" customHeight="1">
      <c r="C176" s="82"/>
      <c r="D176" s="82"/>
      <c r="E176" s="82"/>
      <c r="F176" s="82"/>
      <c r="G176" s="82"/>
      <c r="H176" s="82"/>
      <c r="I176" s="82"/>
      <c r="J176" s="82"/>
      <c r="K176" s="82"/>
      <c r="L176" s="82"/>
      <c r="M176" s="82"/>
      <c r="N176" s="82"/>
      <c r="O176" s="82"/>
      <c r="P176" s="82"/>
      <c r="Q176" s="82"/>
      <c r="R176" s="82"/>
      <c r="S176" s="82"/>
      <c r="T176" s="82"/>
      <c r="U176" s="82"/>
      <c r="V176" s="83"/>
    </row>
    <row r="177" spans="3:22" s="66" customFormat="1" ht="39" customHeight="1">
      <c r="C177" s="82"/>
      <c r="D177" s="82"/>
      <c r="E177" s="82"/>
      <c r="F177" s="82"/>
      <c r="G177" s="82"/>
      <c r="H177" s="82"/>
      <c r="I177" s="82"/>
      <c r="J177" s="82"/>
      <c r="K177" s="82"/>
      <c r="L177" s="82"/>
      <c r="M177" s="82"/>
      <c r="N177" s="82"/>
      <c r="O177" s="82"/>
      <c r="P177" s="82"/>
      <c r="Q177" s="82"/>
      <c r="R177" s="82"/>
      <c r="S177" s="82"/>
      <c r="T177" s="82"/>
      <c r="U177" s="82"/>
      <c r="V177" s="83"/>
    </row>
    <row r="178" spans="3:22" s="66" customFormat="1" ht="39" customHeight="1">
      <c r="C178" s="82"/>
      <c r="D178" s="82"/>
      <c r="E178" s="82"/>
      <c r="F178" s="82"/>
      <c r="G178" s="82"/>
      <c r="H178" s="82"/>
      <c r="I178" s="82"/>
      <c r="J178" s="82"/>
      <c r="K178" s="82"/>
      <c r="L178" s="82"/>
      <c r="M178" s="82"/>
      <c r="N178" s="82"/>
      <c r="O178" s="82"/>
      <c r="P178" s="82"/>
      <c r="Q178" s="82"/>
      <c r="R178" s="82"/>
      <c r="S178" s="82"/>
      <c r="T178" s="82"/>
      <c r="U178" s="82"/>
      <c r="V178" s="83"/>
    </row>
    <row r="179" spans="3:22" s="66" customFormat="1" ht="39" customHeight="1">
      <c r="C179" s="82"/>
      <c r="D179" s="82"/>
      <c r="E179" s="82"/>
      <c r="F179" s="82"/>
      <c r="G179" s="82"/>
      <c r="H179" s="82"/>
      <c r="I179" s="82"/>
      <c r="J179" s="82"/>
      <c r="K179" s="82"/>
      <c r="L179" s="82"/>
      <c r="M179" s="82"/>
      <c r="N179" s="82"/>
      <c r="O179" s="82"/>
      <c r="P179" s="82"/>
      <c r="Q179" s="82"/>
      <c r="R179" s="82"/>
      <c r="S179" s="82"/>
      <c r="T179" s="82"/>
      <c r="U179" s="82"/>
      <c r="V179" s="83"/>
    </row>
    <row r="180" spans="3:22" s="66" customFormat="1" ht="39" customHeight="1">
      <c r="C180" s="82"/>
      <c r="D180" s="82"/>
      <c r="E180" s="82"/>
      <c r="F180" s="82"/>
      <c r="G180" s="82"/>
      <c r="H180" s="82"/>
      <c r="I180" s="82"/>
      <c r="J180" s="82"/>
      <c r="K180" s="82"/>
      <c r="L180" s="82"/>
      <c r="M180" s="82"/>
      <c r="N180" s="82"/>
      <c r="O180" s="82"/>
      <c r="P180" s="82"/>
      <c r="Q180" s="82"/>
      <c r="R180" s="82"/>
      <c r="S180" s="82"/>
      <c r="T180" s="82"/>
      <c r="U180" s="82"/>
      <c r="V180" s="83"/>
    </row>
    <row r="181" spans="3:22" s="66" customFormat="1" ht="39" customHeight="1">
      <c r="C181" s="82"/>
      <c r="D181" s="82"/>
      <c r="E181" s="82"/>
      <c r="F181" s="82"/>
      <c r="G181" s="82"/>
      <c r="H181" s="82"/>
      <c r="I181" s="82"/>
      <c r="J181" s="82"/>
      <c r="K181" s="82"/>
      <c r="L181" s="82"/>
      <c r="M181" s="82"/>
      <c r="N181" s="82"/>
      <c r="O181" s="82"/>
      <c r="P181" s="82"/>
      <c r="Q181" s="82"/>
      <c r="R181" s="82"/>
      <c r="S181" s="82"/>
      <c r="T181" s="82"/>
      <c r="U181" s="82"/>
      <c r="V181" s="83"/>
    </row>
    <row r="182" spans="3:22" s="66" customFormat="1" ht="39" customHeight="1">
      <c r="C182" s="82"/>
      <c r="D182" s="82"/>
      <c r="E182" s="82"/>
      <c r="F182" s="82"/>
      <c r="G182" s="82"/>
      <c r="H182" s="82"/>
      <c r="I182" s="82"/>
      <c r="J182" s="82"/>
      <c r="K182" s="82"/>
      <c r="L182" s="82"/>
      <c r="M182" s="82"/>
      <c r="N182" s="82"/>
      <c r="O182" s="82"/>
      <c r="P182" s="82"/>
      <c r="Q182" s="82"/>
      <c r="R182" s="82"/>
      <c r="S182" s="82"/>
      <c r="T182" s="82"/>
      <c r="U182" s="82"/>
      <c r="V182" s="83"/>
    </row>
    <row r="183" spans="3:22" s="66" customFormat="1" ht="39" customHeight="1">
      <c r="C183" s="82"/>
      <c r="D183" s="82"/>
      <c r="E183" s="82"/>
      <c r="F183" s="82"/>
      <c r="G183" s="82"/>
      <c r="H183" s="82"/>
      <c r="I183" s="82"/>
      <c r="J183" s="82"/>
      <c r="K183" s="82"/>
      <c r="L183" s="82"/>
      <c r="M183" s="82"/>
      <c r="N183" s="82"/>
      <c r="O183" s="82"/>
      <c r="P183" s="82"/>
      <c r="Q183" s="82"/>
      <c r="R183" s="82"/>
      <c r="S183" s="82"/>
      <c r="T183" s="82"/>
      <c r="U183" s="82"/>
      <c r="V183" s="83"/>
    </row>
    <row r="184" spans="3:22" s="66" customFormat="1" ht="39" customHeight="1">
      <c r="C184" s="82"/>
      <c r="D184" s="82"/>
      <c r="E184" s="82"/>
      <c r="F184" s="82"/>
      <c r="G184" s="82"/>
      <c r="H184" s="82"/>
      <c r="I184" s="82"/>
      <c r="J184" s="82"/>
      <c r="K184" s="82"/>
      <c r="L184" s="82"/>
      <c r="M184" s="82"/>
      <c r="N184" s="82"/>
      <c r="O184" s="82"/>
      <c r="P184" s="82"/>
      <c r="Q184" s="82"/>
      <c r="R184" s="82"/>
      <c r="S184" s="82"/>
      <c r="T184" s="82"/>
      <c r="U184" s="82"/>
      <c r="V184" s="83"/>
    </row>
    <row r="185" spans="3:22" s="66" customFormat="1" ht="39" customHeight="1">
      <c r="C185" s="82"/>
      <c r="D185" s="82"/>
      <c r="E185" s="82"/>
      <c r="F185" s="82"/>
      <c r="G185" s="82"/>
      <c r="H185" s="82"/>
      <c r="I185" s="82"/>
      <c r="J185" s="82"/>
      <c r="K185" s="82"/>
      <c r="L185" s="82"/>
      <c r="M185" s="82"/>
      <c r="N185" s="82"/>
      <c r="O185" s="82"/>
      <c r="P185" s="82"/>
      <c r="Q185" s="82"/>
      <c r="R185" s="82"/>
      <c r="S185" s="82"/>
      <c r="T185" s="82"/>
      <c r="U185" s="82"/>
      <c r="V185" s="83"/>
    </row>
    <row r="186" spans="3:22" s="66" customFormat="1" ht="39" customHeight="1">
      <c r="C186" s="82"/>
      <c r="D186" s="82"/>
      <c r="E186" s="82"/>
      <c r="F186" s="82"/>
      <c r="G186" s="82"/>
      <c r="H186" s="82"/>
      <c r="I186" s="82"/>
      <c r="J186" s="82"/>
      <c r="K186" s="82"/>
      <c r="L186" s="82"/>
      <c r="M186" s="82"/>
      <c r="N186" s="82"/>
      <c r="O186" s="82"/>
      <c r="P186" s="82"/>
      <c r="Q186" s="82"/>
      <c r="R186" s="82"/>
      <c r="S186" s="82"/>
      <c r="T186" s="82"/>
      <c r="U186" s="82"/>
      <c r="V186" s="83"/>
    </row>
    <row r="187" spans="3:22" s="66" customFormat="1" ht="39" customHeight="1">
      <c r="C187" s="82"/>
      <c r="D187" s="82"/>
      <c r="E187" s="82"/>
      <c r="F187" s="82"/>
      <c r="G187" s="82"/>
      <c r="H187" s="82"/>
      <c r="I187" s="82"/>
      <c r="J187" s="82"/>
      <c r="K187" s="82"/>
      <c r="L187" s="82"/>
      <c r="M187" s="82"/>
      <c r="N187" s="82"/>
      <c r="O187" s="82"/>
      <c r="P187" s="82"/>
      <c r="Q187" s="82"/>
      <c r="R187" s="82"/>
      <c r="S187" s="82"/>
      <c r="T187" s="82"/>
      <c r="U187" s="82"/>
      <c r="V187" s="83"/>
    </row>
    <row r="188" spans="3:22" s="66" customFormat="1" ht="39" customHeight="1">
      <c r="C188" s="82"/>
      <c r="D188" s="82"/>
      <c r="E188" s="82"/>
      <c r="F188" s="82"/>
      <c r="G188" s="82"/>
      <c r="H188" s="82"/>
      <c r="I188" s="82"/>
      <c r="J188" s="82"/>
      <c r="K188" s="82"/>
      <c r="L188" s="82"/>
      <c r="M188" s="82"/>
      <c r="N188" s="82"/>
      <c r="O188" s="82"/>
      <c r="P188" s="82"/>
      <c r="Q188" s="82"/>
      <c r="R188" s="82"/>
      <c r="S188" s="82"/>
      <c r="T188" s="82"/>
      <c r="U188" s="82"/>
      <c r="V188" s="83"/>
    </row>
    <row r="189" spans="3:22" s="66" customFormat="1" ht="39" customHeight="1">
      <c r="C189" s="82"/>
      <c r="D189" s="82"/>
      <c r="E189" s="82"/>
      <c r="F189" s="82"/>
      <c r="G189" s="82"/>
      <c r="H189" s="82"/>
      <c r="I189" s="82"/>
      <c r="J189" s="82"/>
      <c r="K189" s="82"/>
      <c r="L189" s="82"/>
      <c r="M189" s="82"/>
      <c r="N189" s="82"/>
      <c r="O189" s="82"/>
      <c r="P189" s="82"/>
      <c r="Q189" s="82"/>
      <c r="R189" s="82"/>
      <c r="S189" s="82"/>
      <c r="T189" s="82"/>
      <c r="U189" s="82"/>
      <c r="V189" s="83"/>
    </row>
    <row r="190" spans="3:22" s="66" customFormat="1" ht="39" customHeight="1">
      <c r="C190" s="82"/>
      <c r="D190" s="82"/>
      <c r="E190" s="82"/>
      <c r="F190" s="82"/>
      <c r="G190" s="82"/>
      <c r="H190" s="82"/>
      <c r="I190" s="82"/>
      <c r="J190" s="82"/>
      <c r="K190" s="82"/>
      <c r="L190" s="82"/>
      <c r="M190" s="82"/>
      <c r="N190" s="82"/>
      <c r="O190" s="82"/>
      <c r="P190" s="82"/>
      <c r="Q190" s="82"/>
      <c r="R190" s="82"/>
      <c r="S190" s="82"/>
      <c r="T190" s="82"/>
      <c r="U190" s="82"/>
      <c r="V190" s="83"/>
    </row>
    <row r="191" spans="3:22" s="66" customFormat="1" ht="39" customHeight="1">
      <c r="C191" s="82"/>
      <c r="D191" s="82"/>
      <c r="E191" s="82"/>
      <c r="F191" s="82"/>
      <c r="G191" s="82"/>
      <c r="H191" s="82"/>
      <c r="I191" s="82"/>
      <c r="J191" s="82"/>
      <c r="K191" s="82"/>
      <c r="L191" s="82"/>
      <c r="M191" s="82"/>
      <c r="N191" s="82"/>
      <c r="O191" s="82"/>
      <c r="P191" s="82"/>
      <c r="Q191" s="82"/>
      <c r="R191" s="82"/>
      <c r="S191" s="82"/>
      <c r="T191" s="82"/>
      <c r="U191" s="82"/>
      <c r="V191" s="83"/>
    </row>
    <row r="192" spans="3:22" s="66" customFormat="1" ht="39" customHeight="1">
      <c r="C192" s="82"/>
      <c r="D192" s="82"/>
      <c r="E192" s="82"/>
      <c r="F192" s="82"/>
      <c r="G192" s="82"/>
      <c r="H192" s="82"/>
      <c r="I192" s="82"/>
      <c r="J192" s="82"/>
      <c r="K192" s="82"/>
      <c r="L192" s="82"/>
      <c r="M192" s="82"/>
      <c r="N192" s="82"/>
      <c r="O192" s="82"/>
      <c r="P192" s="82"/>
      <c r="Q192" s="82"/>
      <c r="R192" s="82"/>
      <c r="S192" s="82"/>
      <c r="T192" s="82"/>
      <c r="U192" s="82"/>
      <c r="V192" s="83"/>
    </row>
    <row r="193" spans="3:22" s="66" customFormat="1" ht="39" customHeight="1">
      <c r="C193" s="82"/>
      <c r="D193" s="82"/>
      <c r="E193" s="82"/>
      <c r="F193" s="82"/>
      <c r="G193" s="82"/>
      <c r="H193" s="82"/>
      <c r="I193" s="82"/>
      <c r="J193" s="82"/>
      <c r="K193" s="82"/>
      <c r="L193" s="82"/>
      <c r="M193" s="82"/>
      <c r="N193" s="82"/>
      <c r="O193" s="82"/>
      <c r="P193" s="82"/>
      <c r="Q193" s="82"/>
      <c r="R193" s="82"/>
      <c r="S193" s="82"/>
      <c r="T193" s="82"/>
      <c r="U193" s="82"/>
      <c r="V193" s="83"/>
    </row>
    <row r="194" spans="3:22" s="66" customFormat="1" ht="39" customHeight="1">
      <c r="C194" s="82"/>
      <c r="D194" s="82"/>
      <c r="E194" s="82"/>
      <c r="F194" s="82"/>
      <c r="G194" s="82"/>
      <c r="H194" s="82"/>
      <c r="I194" s="82"/>
      <c r="J194" s="82"/>
      <c r="K194" s="82"/>
      <c r="L194" s="82"/>
      <c r="M194" s="82"/>
      <c r="N194" s="82"/>
      <c r="O194" s="82"/>
      <c r="P194" s="82"/>
      <c r="Q194" s="82"/>
      <c r="R194" s="82"/>
      <c r="S194" s="82"/>
      <c r="T194" s="82"/>
      <c r="U194" s="82"/>
      <c r="V194" s="83"/>
    </row>
    <row r="195" spans="3:22" s="66" customFormat="1" ht="39" customHeight="1">
      <c r="C195" s="82"/>
      <c r="D195" s="82"/>
      <c r="E195" s="82"/>
      <c r="F195" s="82"/>
      <c r="G195" s="82"/>
      <c r="H195" s="82"/>
      <c r="I195" s="82"/>
      <c r="J195" s="82"/>
      <c r="K195" s="82"/>
      <c r="L195" s="82"/>
      <c r="M195" s="82"/>
      <c r="N195" s="82"/>
      <c r="O195" s="82"/>
      <c r="P195" s="82"/>
      <c r="Q195" s="82"/>
      <c r="R195" s="82"/>
      <c r="S195" s="82"/>
      <c r="T195" s="82"/>
      <c r="U195" s="82"/>
      <c r="V195" s="83"/>
    </row>
    <row r="196" spans="3:22" s="66" customFormat="1" ht="39" customHeight="1">
      <c r="C196" s="82"/>
      <c r="D196" s="82"/>
      <c r="E196" s="82"/>
      <c r="F196" s="82"/>
      <c r="G196" s="82"/>
      <c r="H196" s="82"/>
      <c r="I196" s="82"/>
      <c r="J196" s="82"/>
      <c r="K196" s="82"/>
      <c r="L196" s="82"/>
      <c r="M196" s="82"/>
      <c r="N196" s="82"/>
      <c r="O196" s="82"/>
      <c r="P196" s="82"/>
      <c r="Q196" s="82"/>
      <c r="R196" s="82"/>
      <c r="S196" s="82"/>
      <c r="T196" s="82"/>
      <c r="U196" s="82"/>
      <c r="V196" s="83"/>
    </row>
    <row r="197" spans="3:22" s="66" customFormat="1" ht="39" customHeight="1">
      <c r="C197" s="82"/>
      <c r="D197" s="82"/>
      <c r="E197" s="82"/>
      <c r="F197" s="82"/>
      <c r="G197" s="82"/>
      <c r="H197" s="82"/>
      <c r="I197" s="82"/>
      <c r="J197" s="82"/>
      <c r="K197" s="82"/>
      <c r="L197" s="82"/>
      <c r="M197" s="82"/>
      <c r="N197" s="82"/>
      <c r="O197" s="82"/>
      <c r="P197" s="82"/>
      <c r="Q197" s="82"/>
      <c r="R197" s="82"/>
      <c r="S197" s="82"/>
      <c r="T197" s="82"/>
      <c r="U197" s="82"/>
      <c r="V197" s="83"/>
    </row>
    <row r="198" spans="3:22" s="66" customFormat="1" ht="39" customHeight="1">
      <c r="C198" s="82"/>
      <c r="D198" s="82"/>
      <c r="E198" s="82"/>
      <c r="F198" s="82"/>
      <c r="G198" s="82"/>
      <c r="H198" s="82"/>
      <c r="I198" s="82"/>
      <c r="J198" s="82"/>
      <c r="K198" s="82"/>
      <c r="L198" s="82"/>
      <c r="M198" s="82"/>
      <c r="N198" s="82"/>
      <c r="O198" s="82"/>
      <c r="P198" s="82"/>
      <c r="Q198" s="82"/>
      <c r="R198" s="82"/>
      <c r="S198" s="82"/>
      <c r="T198" s="82"/>
      <c r="U198" s="82"/>
      <c r="V198" s="83"/>
    </row>
    <row r="199" spans="3:22" s="66" customFormat="1" ht="39" customHeight="1">
      <c r="C199" s="82"/>
      <c r="D199" s="82"/>
      <c r="E199" s="82"/>
      <c r="F199" s="82"/>
      <c r="G199" s="82"/>
      <c r="H199" s="82"/>
      <c r="I199" s="82"/>
      <c r="J199" s="82"/>
      <c r="K199" s="82"/>
      <c r="L199" s="82"/>
      <c r="M199" s="82"/>
      <c r="N199" s="82"/>
      <c r="O199" s="82"/>
      <c r="P199" s="82"/>
      <c r="Q199" s="82"/>
      <c r="R199" s="82"/>
      <c r="S199" s="82"/>
      <c r="T199" s="82"/>
      <c r="U199" s="82"/>
      <c r="V199" s="83"/>
    </row>
    <row r="200" spans="3:22" s="66" customFormat="1" ht="39" customHeight="1">
      <c r="C200" s="82"/>
      <c r="D200" s="82"/>
      <c r="E200" s="82"/>
      <c r="F200" s="82"/>
      <c r="G200" s="82"/>
      <c r="H200" s="82"/>
      <c r="I200" s="82"/>
      <c r="J200" s="82"/>
      <c r="K200" s="82"/>
      <c r="L200" s="82"/>
      <c r="M200" s="82"/>
      <c r="N200" s="82"/>
      <c r="O200" s="82"/>
      <c r="P200" s="82"/>
      <c r="Q200" s="82"/>
      <c r="R200" s="82"/>
      <c r="S200" s="82"/>
      <c r="T200" s="82"/>
      <c r="U200" s="82"/>
      <c r="V200" s="83"/>
    </row>
    <row r="201" spans="3:22" s="66" customFormat="1" ht="39" customHeight="1">
      <c r="C201" s="82"/>
      <c r="D201" s="82"/>
      <c r="E201" s="82"/>
      <c r="F201" s="82"/>
      <c r="G201" s="82"/>
      <c r="H201" s="82"/>
      <c r="I201" s="82"/>
      <c r="J201" s="82"/>
      <c r="K201" s="82"/>
      <c r="L201" s="82"/>
      <c r="M201" s="82"/>
      <c r="N201" s="82"/>
      <c r="O201" s="82"/>
      <c r="P201" s="82"/>
      <c r="Q201" s="82"/>
      <c r="R201" s="82"/>
      <c r="S201" s="82"/>
      <c r="T201" s="82"/>
      <c r="U201" s="82"/>
      <c r="V201" s="83"/>
    </row>
    <row r="202" spans="3:22" s="66" customFormat="1" ht="39" customHeight="1">
      <c r="C202" s="82"/>
      <c r="D202" s="82"/>
      <c r="E202" s="82"/>
      <c r="F202" s="82"/>
      <c r="G202" s="82"/>
      <c r="H202" s="82"/>
      <c r="I202" s="82"/>
      <c r="J202" s="82"/>
      <c r="K202" s="82"/>
      <c r="L202" s="82"/>
      <c r="M202" s="82"/>
      <c r="N202" s="82"/>
      <c r="O202" s="82"/>
      <c r="P202" s="82"/>
      <c r="Q202" s="82"/>
      <c r="R202" s="82"/>
      <c r="S202" s="82"/>
      <c r="T202" s="82"/>
      <c r="U202" s="82"/>
      <c r="V202" s="83"/>
    </row>
    <row r="203" spans="3:22" s="66" customFormat="1" ht="39" customHeight="1">
      <c r="C203" s="82"/>
      <c r="D203" s="82"/>
      <c r="E203" s="82"/>
      <c r="F203" s="82"/>
      <c r="G203" s="82"/>
      <c r="H203" s="82"/>
      <c r="I203" s="82"/>
      <c r="J203" s="82"/>
      <c r="K203" s="82"/>
      <c r="L203" s="82"/>
      <c r="M203" s="82"/>
      <c r="N203" s="82"/>
      <c r="O203" s="82"/>
      <c r="P203" s="82"/>
      <c r="Q203" s="82"/>
      <c r="R203" s="82"/>
      <c r="S203" s="82"/>
      <c r="T203" s="82"/>
      <c r="U203" s="82"/>
      <c r="V203" s="83"/>
    </row>
    <row r="204" spans="3:22" s="66" customFormat="1" ht="39" customHeight="1">
      <c r="C204" s="82"/>
      <c r="D204" s="82"/>
      <c r="E204" s="82"/>
      <c r="F204" s="82"/>
      <c r="G204" s="82"/>
      <c r="H204" s="82"/>
      <c r="I204" s="82"/>
      <c r="J204" s="82"/>
      <c r="K204" s="82"/>
      <c r="L204" s="82"/>
      <c r="M204" s="82"/>
      <c r="N204" s="82"/>
      <c r="O204" s="82"/>
      <c r="P204" s="82"/>
      <c r="Q204" s="82"/>
      <c r="R204" s="82"/>
      <c r="S204" s="82"/>
      <c r="T204" s="82"/>
      <c r="U204" s="82"/>
      <c r="V204" s="83"/>
    </row>
    <row r="205" spans="3:22" s="66" customFormat="1" ht="39" customHeight="1">
      <c r="C205" s="82"/>
      <c r="D205" s="82"/>
      <c r="E205" s="82"/>
      <c r="F205" s="82"/>
      <c r="G205" s="82"/>
      <c r="H205" s="82"/>
      <c r="I205" s="82"/>
      <c r="J205" s="82"/>
      <c r="K205" s="82"/>
      <c r="L205" s="82"/>
      <c r="M205" s="82"/>
      <c r="N205" s="82"/>
      <c r="O205" s="82"/>
      <c r="P205" s="82"/>
      <c r="Q205" s="82"/>
      <c r="R205" s="82"/>
      <c r="S205" s="82"/>
      <c r="T205" s="82"/>
      <c r="U205" s="82"/>
      <c r="V205" s="83"/>
    </row>
    <row r="206" spans="3:22" s="66" customFormat="1" ht="39" customHeight="1">
      <c r="C206" s="82"/>
      <c r="D206" s="82"/>
      <c r="E206" s="82"/>
      <c r="F206" s="82"/>
      <c r="G206" s="82"/>
      <c r="H206" s="82"/>
      <c r="I206" s="82"/>
      <c r="J206" s="82"/>
      <c r="K206" s="82"/>
      <c r="L206" s="82"/>
      <c r="M206" s="82"/>
      <c r="N206" s="82"/>
      <c r="O206" s="82"/>
      <c r="P206" s="82"/>
      <c r="Q206" s="82"/>
      <c r="R206" s="82"/>
      <c r="S206" s="82"/>
      <c r="T206" s="82"/>
      <c r="U206" s="82"/>
      <c r="V206" s="83"/>
    </row>
    <row r="207" spans="3:22" s="66" customFormat="1" ht="39" customHeight="1">
      <c r="C207" s="82"/>
      <c r="D207" s="82"/>
      <c r="E207" s="82"/>
      <c r="F207" s="82"/>
      <c r="G207" s="82"/>
      <c r="H207" s="82"/>
      <c r="I207" s="82"/>
      <c r="J207" s="82"/>
      <c r="K207" s="82"/>
      <c r="L207" s="82"/>
      <c r="M207" s="82"/>
      <c r="N207" s="82"/>
      <c r="O207" s="82"/>
      <c r="P207" s="82"/>
      <c r="Q207" s="82"/>
      <c r="R207" s="82"/>
      <c r="S207" s="82"/>
      <c r="T207" s="82"/>
      <c r="U207" s="82"/>
      <c r="V207" s="83"/>
    </row>
    <row r="208" spans="3:22" s="66" customFormat="1" ht="39" customHeight="1">
      <c r="C208" s="82"/>
      <c r="D208" s="82"/>
      <c r="E208" s="82"/>
      <c r="F208" s="82"/>
      <c r="G208" s="82"/>
      <c r="H208" s="82"/>
      <c r="I208" s="82"/>
      <c r="J208" s="82"/>
      <c r="K208" s="82"/>
      <c r="L208" s="82"/>
      <c r="M208" s="82"/>
      <c r="N208" s="82"/>
      <c r="O208" s="82"/>
      <c r="P208" s="82"/>
      <c r="Q208" s="82"/>
      <c r="R208" s="82"/>
      <c r="S208" s="82"/>
      <c r="T208" s="82"/>
      <c r="U208" s="82"/>
      <c r="V208" s="83"/>
    </row>
    <row r="209" spans="3:22" s="66" customFormat="1" ht="39" customHeight="1">
      <c r="C209" s="82"/>
      <c r="D209" s="82"/>
      <c r="E209" s="82"/>
      <c r="F209" s="82"/>
      <c r="G209" s="82"/>
      <c r="H209" s="82"/>
      <c r="I209" s="82"/>
      <c r="J209" s="82"/>
      <c r="K209" s="82"/>
      <c r="L209" s="82"/>
      <c r="M209" s="82"/>
      <c r="N209" s="82"/>
      <c r="O209" s="82"/>
      <c r="P209" s="82"/>
      <c r="Q209" s="82"/>
      <c r="R209" s="82"/>
      <c r="S209" s="82"/>
      <c r="T209" s="82"/>
      <c r="U209" s="82"/>
      <c r="V209" s="83"/>
    </row>
    <row r="210" spans="3:22" s="66" customFormat="1" ht="39" customHeight="1">
      <c r="C210" s="82"/>
      <c r="D210" s="82"/>
      <c r="E210" s="82"/>
      <c r="F210" s="82"/>
      <c r="G210" s="82"/>
      <c r="H210" s="82"/>
      <c r="I210" s="82"/>
      <c r="J210" s="82"/>
      <c r="K210" s="82"/>
      <c r="L210" s="82"/>
      <c r="M210" s="82"/>
      <c r="N210" s="82"/>
      <c r="O210" s="82"/>
      <c r="P210" s="82"/>
      <c r="Q210" s="82"/>
      <c r="R210" s="82"/>
      <c r="S210" s="82"/>
      <c r="T210" s="82"/>
      <c r="U210" s="82"/>
      <c r="V210" s="83"/>
    </row>
    <row r="211" spans="3:22" s="66" customFormat="1" ht="39" customHeight="1">
      <c r="C211" s="82"/>
      <c r="D211" s="82"/>
      <c r="E211" s="82"/>
      <c r="F211" s="82"/>
      <c r="G211" s="82"/>
      <c r="H211" s="82"/>
      <c r="I211" s="82"/>
      <c r="J211" s="82"/>
      <c r="K211" s="82"/>
      <c r="L211" s="82"/>
      <c r="M211" s="82"/>
      <c r="N211" s="82"/>
      <c r="O211" s="82"/>
      <c r="P211" s="82"/>
      <c r="Q211" s="82"/>
      <c r="R211" s="82"/>
      <c r="S211" s="82"/>
      <c r="T211" s="82"/>
      <c r="U211" s="82"/>
      <c r="V211" s="83"/>
    </row>
    <row r="212" spans="3:22" s="66" customFormat="1" ht="39" customHeight="1">
      <c r="C212" s="82"/>
      <c r="D212" s="82"/>
      <c r="E212" s="82"/>
      <c r="F212" s="82"/>
      <c r="G212" s="82"/>
      <c r="H212" s="82"/>
      <c r="I212" s="82"/>
      <c r="J212" s="82"/>
      <c r="K212" s="82"/>
      <c r="L212" s="82"/>
      <c r="M212" s="82"/>
      <c r="N212" s="82"/>
      <c r="O212" s="82"/>
      <c r="P212" s="82"/>
      <c r="Q212" s="82"/>
      <c r="R212" s="82"/>
      <c r="S212" s="82"/>
      <c r="T212" s="82"/>
      <c r="U212" s="82"/>
      <c r="V212" s="83"/>
    </row>
    <row r="213" spans="3:22" s="66" customFormat="1" ht="39" customHeight="1">
      <c r="C213" s="82"/>
      <c r="D213" s="82"/>
      <c r="E213" s="82"/>
      <c r="F213" s="82"/>
      <c r="G213" s="82"/>
      <c r="H213" s="82"/>
      <c r="I213" s="82"/>
      <c r="J213" s="82"/>
      <c r="K213" s="82"/>
      <c r="L213" s="82"/>
      <c r="M213" s="82"/>
      <c r="N213" s="82"/>
      <c r="O213" s="82"/>
      <c r="P213" s="82"/>
      <c r="Q213" s="82"/>
      <c r="R213" s="82"/>
      <c r="S213" s="82"/>
      <c r="T213" s="82"/>
      <c r="U213" s="82"/>
      <c r="V213" s="83"/>
    </row>
    <row r="214" spans="3:22" s="66" customFormat="1" ht="39" customHeight="1">
      <c r="C214" s="82"/>
      <c r="D214" s="82"/>
      <c r="E214" s="82"/>
      <c r="F214" s="82"/>
      <c r="G214" s="82"/>
      <c r="H214" s="82"/>
      <c r="I214" s="82"/>
      <c r="J214" s="82"/>
      <c r="K214" s="82"/>
      <c r="L214" s="82"/>
      <c r="M214" s="82"/>
      <c r="N214" s="82"/>
      <c r="O214" s="82"/>
      <c r="P214" s="82"/>
      <c r="Q214" s="82"/>
      <c r="R214" s="82"/>
      <c r="S214" s="82"/>
      <c r="T214" s="82"/>
      <c r="U214" s="82"/>
      <c r="V214" s="83"/>
    </row>
    <row r="215" spans="3:22" s="66" customFormat="1" ht="39" customHeight="1">
      <c r="C215" s="82"/>
      <c r="D215" s="82"/>
      <c r="E215" s="82"/>
      <c r="F215" s="82"/>
      <c r="G215" s="82"/>
      <c r="H215" s="82"/>
      <c r="I215" s="82"/>
      <c r="J215" s="82"/>
      <c r="K215" s="82"/>
      <c r="L215" s="82"/>
      <c r="M215" s="82"/>
      <c r="N215" s="82"/>
      <c r="O215" s="82"/>
      <c r="P215" s="82"/>
      <c r="Q215" s="82"/>
      <c r="R215" s="82"/>
      <c r="S215" s="82"/>
      <c r="T215" s="82"/>
      <c r="U215" s="82"/>
      <c r="V215" s="83"/>
    </row>
    <row r="216" spans="3:22" s="66" customFormat="1" ht="39" customHeight="1">
      <c r="C216" s="82"/>
      <c r="D216" s="82"/>
      <c r="E216" s="82"/>
      <c r="F216" s="82"/>
      <c r="G216" s="82"/>
      <c r="H216" s="82"/>
      <c r="I216" s="82"/>
      <c r="J216" s="82"/>
      <c r="K216" s="82"/>
      <c r="L216" s="82"/>
      <c r="M216" s="82"/>
      <c r="N216" s="82"/>
      <c r="O216" s="82"/>
      <c r="P216" s="82"/>
      <c r="Q216" s="82"/>
      <c r="R216" s="82"/>
      <c r="S216" s="82"/>
      <c r="T216" s="82"/>
      <c r="U216" s="82"/>
      <c r="V216" s="83"/>
    </row>
    <row r="217" spans="3:22" s="66" customFormat="1" ht="39" customHeight="1">
      <c r="C217" s="82"/>
      <c r="D217" s="82"/>
      <c r="E217" s="82"/>
      <c r="F217" s="82"/>
      <c r="G217" s="82"/>
      <c r="H217" s="82"/>
      <c r="I217" s="82"/>
      <c r="J217" s="82"/>
      <c r="K217" s="82"/>
      <c r="L217" s="82"/>
      <c r="M217" s="82"/>
      <c r="N217" s="82"/>
      <c r="O217" s="82"/>
      <c r="P217" s="82"/>
      <c r="Q217" s="82"/>
      <c r="R217" s="82"/>
      <c r="S217" s="82"/>
      <c r="T217" s="82"/>
      <c r="U217" s="82"/>
      <c r="V217" s="83"/>
    </row>
    <row r="218" spans="3:22" s="66" customFormat="1" ht="39" customHeight="1">
      <c r="C218" s="82"/>
      <c r="D218" s="82"/>
      <c r="E218" s="82"/>
      <c r="F218" s="82"/>
      <c r="G218" s="82"/>
      <c r="H218" s="82"/>
      <c r="I218" s="82"/>
      <c r="J218" s="82"/>
      <c r="K218" s="82"/>
      <c r="L218" s="82"/>
      <c r="M218" s="82"/>
      <c r="N218" s="82"/>
      <c r="O218" s="82"/>
      <c r="P218" s="82"/>
      <c r="Q218" s="82"/>
      <c r="R218" s="82"/>
      <c r="S218" s="82"/>
      <c r="T218" s="82"/>
      <c r="U218" s="82"/>
      <c r="V218" s="83"/>
    </row>
    <row r="219" spans="3:22" s="66" customFormat="1" ht="39" customHeight="1">
      <c r="C219" s="82"/>
      <c r="D219" s="82"/>
      <c r="E219" s="82"/>
      <c r="F219" s="82"/>
      <c r="G219" s="82"/>
      <c r="H219" s="82"/>
      <c r="I219" s="82"/>
      <c r="J219" s="82"/>
      <c r="K219" s="82"/>
      <c r="L219" s="82"/>
      <c r="M219" s="82"/>
      <c r="N219" s="82"/>
      <c r="O219" s="82"/>
      <c r="P219" s="82"/>
      <c r="Q219" s="82"/>
      <c r="R219" s="82"/>
      <c r="S219" s="82"/>
      <c r="T219" s="82"/>
      <c r="U219" s="82"/>
      <c r="V219" s="83"/>
    </row>
    <row r="220" spans="3:22" s="66" customFormat="1" ht="39" customHeight="1">
      <c r="C220" s="82"/>
      <c r="D220" s="82"/>
      <c r="E220" s="82"/>
      <c r="F220" s="82"/>
      <c r="G220" s="82"/>
      <c r="H220" s="82"/>
      <c r="I220" s="82"/>
      <c r="J220" s="82"/>
      <c r="K220" s="82"/>
      <c r="L220" s="82"/>
      <c r="M220" s="82"/>
      <c r="N220" s="82"/>
      <c r="O220" s="82"/>
      <c r="P220" s="82"/>
      <c r="Q220" s="82"/>
      <c r="R220" s="82"/>
      <c r="S220" s="82"/>
      <c r="T220" s="82"/>
      <c r="U220" s="82"/>
      <c r="V220" s="83"/>
    </row>
    <row r="221" spans="3:22" s="66" customFormat="1" ht="39" customHeight="1">
      <c r="C221" s="82"/>
      <c r="D221" s="82"/>
      <c r="E221" s="82"/>
      <c r="F221" s="82"/>
      <c r="G221" s="82"/>
      <c r="H221" s="82"/>
      <c r="I221" s="82"/>
      <c r="J221" s="82"/>
      <c r="K221" s="82"/>
      <c r="L221" s="82"/>
      <c r="M221" s="82"/>
      <c r="N221" s="82"/>
      <c r="O221" s="82"/>
      <c r="P221" s="82"/>
      <c r="Q221" s="82"/>
      <c r="R221" s="82"/>
      <c r="S221" s="82"/>
      <c r="T221" s="82"/>
      <c r="U221" s="82"/>
      <c r="V221" s="83"/>
    </row>
    <row r="222" spans="3:22" s="66" customFormat="1" ht="39" customHeight="1">
      <c r="C222" s="82"/>
      <c r="D222" s="82"/>
      <c r="E222" s="82"/>
      <c r="F222" s="82"/>
      <c r="G222" s="82"/>
      <c r="H222" s="82"/>
      <c r="I222" s="82"/>
      <c r="J222" s="82"/>
      <c r="K222" s="82"/>
      <c r="L222" s="82"/>
      <c r="M222" s="82"/>
      <c r="N222" s="82"/>
      <c r="O222" s="82"/>
      <c r="P222" s="82"/>
      <c r="Q222" s="82"/>
      <c r="R222" s="82"/>
      <c r="S222" s="82"/>
      <c r="T222" s="82"/>
      <c r="U222" s="82"/>
      <c r="V222" s="83"/>
    </row>
    <row r="223" spans="3:22" s="66" customFormat="1" ht="39" customHeight="1">
      <c r="C223" s="82"/>
      <c r="D223" s="82"/>
      <c r="E223" s="82"/>
      <c r="F223" s="82"/>
      <c r="G223" s="82"/>
      <c r="H223" s="82"/>
      <c r="I223" s="82"/>
      <c r="J223" s="82"/>
      <c r="K223" s="82"/>
      <c r="L223" s="82"/>
      <c r="M223" s="82"/>
      <c r="N223" s="82"/>
      <c r="O223" s="82"/>
      <c r="P223" s="82"/>
      <c r="Q223" s="82"/>
      <c r="R223" s="82"/>
      <c r="S223" s="82"/>
      <c r="T223" s="82"/>
      <c r="U223" s="82"/>
      <c r="V223" s="83"/>
    </row>
    <row r="224" spans="3:22" s="66" customFormat="1" ht="39" customHeight="1">
      <c r="C224" s="82"/>
      <c r="D224" s="82"/>
      <c r="E224" s="82"/>
      <c r="F224" s="82"/>
      <c r="G224" s="82"/>
      <c r="H224" s="82"/>
      <c r="I224" s="82"/>
      <c r="J224" s="82"/>
      <c r="K224" s="82"/>
      <c r="L224" s="82"/>
      <c r="M224" s="82"/>
      <c r="N224" s="82"/>
      <c r="O224" s="82"/>
      <c r="P224" s="82"/>
      <c r="Q224" s="82"/>
      <c r="R224" s="82"/>
      <c r="S224" s="82"/>
      <c r="T224" s="82"/>
      <c r="U224" s="82"/>
      <c r="V224" s="83"/>
    </row>
    <row r="225" spans="3:22" s="66" customFormat="1" ht="39" customHeight="1">
      <c r="C225" s="82"/>
      <c r="D225" s="82"/>
      <c r="E225" s="82"/>
      <c r="F225" s="82"/>
      <c r="G225" s="82"/>
      <c r="H225" s="82"/>
      <c r="I225" s="82"/>
      <c r="J225" s="82"/>
      <c r="K225" s="82"/>
      <c r="L225" s="82"/>
      <c r="M225" s="82"/>
      <c r="N225" s="82"/>
      <c r="O225" s="82"/>
      <c r="P225" s="82"/>
      <c r="Q225" s="82"/>
      <c r="R225" s="82"/>
      <c r="S225" s="82"/>
      <c r="T225" s="82"/>
      <c r="U225" s="82"/>
      <c r="V225" s="83"/>
    </row>
    <row r="226" spans="3:22" s="66" customFormat="1" ht="39" customHeight="1">
      <c r="C226" s="82"/>
      <c r="D226" s="82"/>
      <c r="E226" s="82"/>
      <c r="F226" s="82"/>
      <c r="G226" s="82"/>
      <c r="H226" s="82"/>
      <c r="I226" s="82"/>
      <c r="J226" s="82"/>
      <c r="K226" s="82"/>
      <c r="L226" s="82"/>
      <c r="M226" s="82"/>
      <c r="N226" s="82"/>
      <c r="O226" s="82"/>
      <c r="P226" s="82"/>
      <c r="Q226" s="82"/>
      <c r="R226" s="82"/>
      <c r="S226" s="82"/>
      <c r="T226" s="82"/>
      <c r="U226" s="82"/>
      <c r="V226" s="83"/>
    </row>
    <row r="227" spans="3:22" s="66" customFormat="1" ht="39" customHeight="1">
      <c r="C227" s="82"/>
      <c r="D227" s="82"/>
      <c r="E227" s="82"/>
      <c r="F227" s="82"/>
      <c r="G227" s="82"/>
      <c r="H227" s="82"/>
      <c r="I227" s="82"/>
      <c r="J227" s="82"/>
      <c r="K227" s="82"/>
      <c r="L227" s="82"/>
      <c r="M227" s="82"/>
      <c r="N227" s="82"/>
      <c r="O227" s="82"/>
      <c r="P227" s="82"/>
      <c r="Q227" s="82"/>
      <c r="R227" s="82"/>
      <c r="S227" s="82"/>
      <c r="T227" s="82"/>
      <c r="U227" s="82"/>
      <c r="V227" s="83"/>
    </row>
    <row r="228" spans="3:22" s="66" customFormat="1" ht="39" customHeight="1">
      <c r="C228" s="82"/>
      <c r="D228" s="82"/>
      <c r="E228" s="82"/>
      <c r="F228" s="82"/>
      <c r="G228" s="82"/>
      <c r="H228" s="82"/>
      <c r="I228" s="82"/>
      <c r="J228" s="82"/>
      <c r="K228" s="82"/>
      <c r="L228" s="82"/>
      <c r="M228" s="82"/>
      <c r="N228" s="82"/>
      <c r="O228" s="82"/>
      <c r="P228" s="82"/>
      <c r="Q228" s="82"/>
      <c r="R228" s="82"/>
      <c r="S228" s="82"/>
      <c r="T228" s="82"/>
      <c r="U228" s="82"/>
      <c r="V228" s="83"/>
    </row>
    <row r="229" spans="3:22" s="66" customFormat="1" ht="39" customHeight="1">
      <c r="C229" s="82"/>
      <c r="D229" s="82"/>
      <c r="E229" s="82"/>
      <c r="F229" s="82"/>
      <c r="G229" s="82"/>
      <c r="H229" s="82"/>
      <c r="I229" s="82"/>
      <c r="J229" s="82"/>
      <c r="K229" s="82"/>
      <c r="L229" s="82"/>
      <c r="M229" s="82"/>
      <c r="N229" s="82"/>
      <c r="O229" s="82"/>
      <c r="P229" s="82"/>
      <c r="Q229" s="82"/>
      <c r="R229" s="82"/>
      <c r="S229" s="82"/>
      <c r="T229" s="82"/>
      <c r="U229" s="82"/>
      <c r="V229" s="83"/>
    </row>
    <row r="230" spans="3:22" s="66" customFormat="1" ht="39" customHeight="1">
      <c r="C230" s="82"/>
      <c r="D230" s="82"/>
      <c r="E230" s="82"/>
      <c r="F230" s="82"/>
      <c r="G230" s="82"/>
      <c r="H230" s="82"/>
      <c r="I230" s="82"/>
      <c r="J230" s="82"/>
      <c r="K230" s="82"/>
      <c r="L230" s="82"/>
      <c r="M230" s="82"/>
      <c r="N230" s="82"/>
      <c r="O230" s="82"/>
      <c r="P230" s="82"/>
      <c r="Q230" s="82"/>
      <c r="R230" s="82"/>
      <c r="S230" s="82"/>
      <c r="T230" s="82"/>
      <c r="U230" s="82"/>
      <c r="V230" s="83"/>
    </row>
    <row r="231" spans="3:22" s="66" customFormat="1" ht="39" customHeight="1">
      <c r="C231" s="82"/>
      <c r="D231" s="82"/>
      <c r="E231" s="82"/>
      <c r="F231" s="82"/>
      <c r="G231" s="82"/>
      <c r="H231" s="82"/>
      <c r="I231" s="82"/>
      <c r="J231" s="82"/>
      <c r="K231" s="82"/>
      <c r="L231" s="82"/>
      <c r="M231" s="82"/>
      <c r="N231" s="82"/>
      <c r="O231" s="82"/>
      <c r="P231" s="82"/>
      <c r="Q231" s="82"/>
      <c r="R231" s="82"/>
      <c r="S231" s="82"/>
      <c r="T231" s="82"/>
      <c r="U231" s="82"/>
      <c r="V231" s="83"/>
    </row>
    <row r="232" spans="3:22" s="66" customFormat="1" ht="39" customHeight="1">
      <c r="C232" s="82"/>
      <c r="D232" s="82"/>
      <c r="E232" s="82"/>
      <c r="F232" s="82"/>
      <c r="G232" s="82"/>
      <c r="H232" s="82"/>
      <c r="I232" s="82"/>
      <c r="J232" s="82"/>
      <c r="K232" s="82"/>
      <c r="L232" s="82"/>
      <c r="M232" s="82"/>
      <c r="N232" s="82"/>
      <c r="O232" s="82"/>
      <c r="P232" s="82"/>
      <c r="Q232" s="82"/>
      <c r="R232" s="82"/>
      <c r="S232" s="82"/>
      <c r="T232" s="82"/>
      <c r="U232" s="82"/>
      <c r="V232" s="83"/>
    </row>
    <row r="233" spans="3:22" s="66" customFormat="1" ht="39" customHeight="1">
      <c r="C233" s="82"/>
      <c r="D233" s="82"/>
      <c r="E233" s="82"/>
      <c r="F233" s="82"/>
      <c r="G233" s="82"/>
      <c r="H233" s="82"/>
      <c r="I233" s="82"/>
      <c r="J233" s="82"/>
      <c r="K233" s="82"/>
      <c r="L233" s="82"/>
      <c r="M233" s="82"/>
      <c r="N233" s="82"/>
      <c r="O233" s="82"/>
      <c r="P233" s="82"/>
      <c r="Q233" s="82"/>
      <c r="R233" s="82"/>
      <c r="S233" s="82"/>
      <c r="T233" s="82"/>
      <c r="U233" s="82"/>
      <c r="V233" s="83"/>
    </row>
    <row r="234" spans="3:22" s="66" customFormat="1" ht="39" customHeight="1">
      <c r="C234" s="82"/>
      <c r="D234" s="82"/>
      <c r="E234" s="82"/>
      <c r="F234" s="82"/>
      <c r="G234" s="82"/>
      <c r="H234" s="82"/>
      <c r="I234" s="82"/>
      <c r="J234" s="82"/>
      <c r="K234" s="82"/>
      <c r="L234" s="82"/>
      <c r="M234" s="82"/>
      <c r="N234" s="82"/>
      <c r="O234" s="82"/>
      <c r="P234" s="82"/>
      <c r="Q234" s="82"/>
      <c r="R234" s="82"/>
      <c r="S234" s="82"/>
      <c r="T234" s="82"/>
      <c r="U234" s="82"/>
      <c r="V234" s="83"/>
    </row>
    <row r="235" spans="3:22" s="66" customFormat="1" ht="39" customHeight="1">
      <c r="C235" s="82"/>
      <c r="D235" s="82"/>
      <c r="E235" s="82"/>
      <c r="F235" s="82"/>
      <c r="G235" s="82"/>
      <c r="H235" s="82"/>
      <c r="I235" s="82"/>
      <c r="J235" s="82"/>
      <c r="K235" s="82"/>
      <c r="L235" s="82"/>
      <c r="M235" s="82"/>
      <c r="N235" s="82"/>
      <c r="O235" s="82"/>
      <c r="P235" s="82"/>
      <c r="Q235" s="82"/>
      <c r="R235" s="82"/>
      <c r="S235" s="82"/>
      <c r="T235" s="82"/>
      <c r="U235" s="82"/>
      <c r="V235" s="83"/>
    </row>
    <row r="236" spans="3:22" s="66" customFormat="1" ht="39" customHeight="1">
      <c r="C236" s="82"/>
      <c r="D236" s="82"/>
      <c r="E236" s="82"/>
      <c r="F236" s="82"/>
      <c r="G236" s="82"/>
      <c r="H236" s="82"/>
      <c r="I236" s="82"/>
      <c r="J236" s="82"/>
      <c r="K236" s="82"/>
      <c r="L236" s="82"/>
      <c r="M236" s="82"/>
      <c r="N236" s="82"/>
      <c r="O236" s="82"/>
      <c r="P236" s="82"/>
      <c r="Q236" s="82"/>
      <c r="R236" s="82"/>
      <c r="S236" s="82"/>
      <c r="T236" s="82"/>
      <c r="U236" s="82"/>
      <c r="V236" s="83"/>
    </row>
    <row r="237" spans="3:22" s="66" customFormat="1" ht="39" customHeight="1">
      <c r="C237" s="82"/>
      <c r="D237" s="82"/>
      <c r="E237" s="82"/>
      <c r="F237" s="82"/>
      <c r="G237" s="82"/>
      <c r="H237" s="82"/>
      <c r="I237" s="82"/>
      <c r="J237" s="82"/>
      <c r="K237" s="82"/>
      <c r="L237" s="82"/>
      <c r="M237" s="82"/>
      <c r="N237" s="82"/>
      <c r="O237" s="82"/>
      <c r="P237" s="82"/>
      <c r="Q237" s="82"/>
      <c r="R237" s="82"/>
      <c r="S237" s="82"/>
      <c r="T237" s="82"/>
      <c r="U237" s="82"/>
      <c r="V237" s="83"/>
    </row>
    <row r="238" spans="3:22" s="66" customFormat="1" ht="39" customHeight="1">
      <c r="C238" s="82"/>
      <c r="D238" s="82"/>
      <c r="E238" s="82"/>
      <c r="F238" s="82"/>
      <c r="G238" s="82"/>
      <c r="H238" s="82"/>
      <c r="I238" s="82"/>
      <c r="J238" s="82"/>
      <c r="K238" s="82"/>
      <c r="L238" s="82"/>
      <c r="M238" s="82"/>
      <c r="N238" s="82"/>
      <c r="O238" s="82"/>
      <c r="P238" s="82"/>
      <c r="Q238" s="82"/>
      <c r="R238" s="82"/>
      <c r="S238" s="82"/>
      <c r="T238" s="82"/>
      <c r="U238" s="82"/>
      <c r="V238" s="83"/>
    </row>
    <row r="239" spans="3:22" s="66" customFormat="1" ht="39" customHeight="1">
      <c r="C239" s="82"/>
      <c r="D239" s="82"/>
      <c r="E239" s="82"/>
      <c r="F239" s="82"/>
      <c r="G239" s="82"/>
      <c r="H239" s="82"/>
      <c r="I239" s="82"/>
      <c r="J239" s="82"/>
      <c r="K239" s="82"/>
      <c r="L239" s="82"/>
      <c r="M239" s="82"/>
      <c r="N239" s="82"/>
      <c r="O239" s="82"/>
      <c r="P239" s="82"/>
      <c r="Q239" s="82"/>
      <c r="R239" s="82"/>
      <c r="S239" s="82"/>
      <c r="T239" s="82"/>
      <c r="U239" s="82"/>
      <c r="V239" s="83"/>
    </row>
    <row r="240" spans="3:22" s="66" customFormat="1" ht="39" customHeight="1">
      <c r="C240" s="82"/>
      <c r="D240" s="82"/>
      <c r="E240" s="82"/>
      <c r="F240" s="82"/>
      <c r="G240" s="82"/>
      <c r="H240" s="82"/>
      <c r="I240" s="82"/>
      <c r="J240" s="82"/>
      <c r="K240" s="82"/>
      <c r="L240" s="82"/>
      <c r="M240" s="82"/>
      <c r="N240" s="82"/>
      <c r="O240" s="82"/>
      <c r="P240" s="82"/>
      <c r="Q240" s="82"/>
      <c r="R240" s="82"/>
      <c r="S240" s="82"/>
      <c r="T240" s="82"/>
      <c r="U240" s="82"/>
      <c r="V240" s="83"/>
    </row>
    <row r="241" spans="3:22" s="66" customFormat="1" ht="39" customHeight="1">
      <c r="C241" s="82"/>
      <c r="D241" s="82"/>
      <c r="E241" s="82"/>
      <c r="F241" s="82"/>
      <c r="G241" s="82"/>
      <c r="H241" s="82"/>
      <c r="I241" s="82"/>
      <c r="J241" s="82"/>
      <c r="K241" s="82"/>
      <c r="L241" s="82"/>
      <c r="M241" s="82"/>
      <c r="N241" s="82"/>
      <c r="O241" s="82"/>
      <c r="P241" s="82"/>
      <c r="Q241" s="82"/>
      <c r="R241" s="82"/>
      <c r="S241" s="82"/>
      <c r="T241" s="82"/>
      <c r="U241" s="82"/>
      <c r="V241" s="83"/>
    </row>
    <row r="242" spans="3:22" s="66" customFormat="1" ht="39" customHeight="1">
      <c r="C242" s="82"/>
      <c r="D242" s="82"/>
      <c r="E242" s="82"/>
      <c r="F242" s="82"/>
      <c r="G242" s="82"/>
      <c r="H242" s="82"/>
      <c r="I242" s="82"/>
      <c r="J242" s="82"/>
      <c r="K242" s="82"/>
      <c r="L242" s="82"/>
      <c r="M242" s="82"/>
      <c r="N242" s="82"/>
      <c r="O242" s="82"/>
      <c r="P242" s="82"/>
      <c r="Q242" s="82"/>
      <c r="R242" s="82"/>
      <c r="S242" s="82"/>
      <c r="T242" s="82"/>
      <c r="U242" s="82"/>
      <c r="V242" s="83"/>
    </row>
    <row r="243" spans="3:22" s="66" customFormat="1" ht="39" customHeight="1">
      <c r="C243" s="82"/>
      <c r="D243" s="82"/>
      <c r="E243" s="82"/>
      <c r="F243" s="82"/>
      <c r="G243" s="82"/>
      <c r="H243" s="82"/>
      <c r="I243" s="82"/>
      <c r="J243" s="82"/>
      <c r="K243" s="82"/>
      <c r="L243" s="82"/>
      <c r="M243" s="82"/>
      <c r="N243" s="82"/>
      <c r="O243" s="82"/>
      <c r="P243" s="82"/>
      <c r="Q243" s="82"/>
      <c r="R243" s="82"/>
      <c r="S243" s="82"/>
      <c r="T243" s="82"/>
      <c r="U243" s="82"/>
      <c r="V243" s="83"/>
    </row>
    <row r="244" spans="3:22" s="66" customFormat="1" ht="39" customHeight="1">
      <c r="C244" s="82"/>
      <c r="D244" s="82"/>
      <c r="E244" s="82"/>
      <c r="F244" s="82"/>
      <c r="G244" s="82"/>
      <c r="H244" s="82"/>
      <c r="I244" s="82"/>
      <c r="J244" s="82"/>
      <c r="K244" s="82"/>
      <c r="L244" s="82"/>
      <c r="M244" s="82"/>
      <c r="N244" s="82"/>
      <c r="O244" s="82"/>
      <c r="P244" s="82"/>
      <c r="Q244" s="82"/>
      <c r="R244" s="82"/>
      <c r="S244" s="82"/>
      <c r="T244" s="82"/>
      <c r="U244" s="82"/>
      <c r="V244" s="83"/>
    </row>
    <row r="245" spans="3:22" s="66" customFormat="1" ht="39" customHeight="1">
      <c r="C245" s="82"/>
      <c r="D245" s="82"/>
      <c r="E245" s="82"/>
      <c r="F245" s="82"/>
      <c r="G245" s="82"/>
      <c r="H245" s="82"/>
      <c r="I245" s="82"/>
      <c r="J245" s="82"/>
      <c r="K245" s="82"/>
      <c r="L245" s="82"/>
      <c r="M245" s="82"/>
      <c r="N245" s="82"/>
      <c r="O245" s="82"/>
      <c r="P245" s="82"/>
      <c r="Q245" s="82"/>
      <c r="R245" s="82"/>
      <c r="S245" s="82"/>
      <c r="T245" s="82"/>
      <c r="U245" s="82"/>
      <c r="V245" s="83"/>
    </row>
    <row r="246" spans="3:22" s="66" customFormat="1" ht="39" customHeight="1">
      <c r="C246" s="82"/>
      <c r="D246" s="82"/>
      <c r="E246" s="82"/>
      <c r="F246" s="82"/>
      <c r="G246" s="82"/>
      <c r="H246" s="82"/>
      <c r="I246" s="82"/>
      <c r="J246" s="82"/>
      <c r="K246" s="82"/>
      <c r="L246" s="82"/>
      <c r="M246" s="82"/>
      <c r="N246" s="82"/>
      <c r="O246" s="82"/>
      <c r="P246" s="82"/>
      <c r="Q246" s="82"/>
      <c r="R246" s="82"/>
      <c r="S246" s="82"/>
      <c r="T246" s="82"/>
      <c r="U246" s="82"/>
      <c r="V246" s="83"/>
    </row>
    <row r="247" spans="3:22" s="66" customFormat="1" ht="39" customHeight="1">
      <c r="C247" s="82"/>
      <c r="D247" s="82"/>
      <c r="E247" s="82"/>
      <c r="F247" s="82"/>
      <c r="G247" s="82"/>
      <c r="H247" s="82"/>
      <c r="I247" s="82"/>
      <c r="J247" s="82"/>
      <c r="K247" s="82"/>
      <c r="L247" s="82"/>
      <c r="M247" s="82"/>
      <c r="N247" s="82"/>
      <c r="O247" s="82"/>
      <c r="P247" s="82"/>
      <c r="Q247" s="82"/>
      <c r="R247" s="82"/>
      <c r="S247" s="82"/>
      <c r="T247" s="82"/>
      <c r="U247" s="82"/>
      <c r="V247" s="83"/>
    </row>
    <row r="248" spans="3:22" s="66" customFormat="1" ht="39" customHeight="1">
      <c r="C248" s="82"/>
      <c r="D248" s="82"/>
      <c r="E248" s="82"/>
      <c r="F248" s="82"/>
      <c r="G248" s="82"/>
      <c r="H248" s="82"/>
      <c r="I248" s="82"/>
      <c r="J248" s="82"/>
      <c r="K248" s="82"/>
      <c r="L248" s="82"/>
      <c r="M248" s="82"/>
      <c r="N248" s="82"/>
      <c r="O248" s="82"/>
      <c r="P248" s="82"/>
      <c r="Q248" s="82"/>
      <c r="R248" s="82"/>
      <c r="S248" s="82"/>
      <c r="T248" s="82"/>
      <c r="U248" s="82"/>
      <c r="V248" s="83"/>
    </row>
    <row r="249" spans="3:22" s="66" customFormat="1" ht="39" customHeight="1">
      <c r="C249" s="82"/>
      <c r="D249" s="82"/>
      <c r="E249" s="82"/>
      <c r="F249" s="82"/>
      <c r="G249" s="82"/>
      <c r="H249" s="82"/>
      <c r="I249" s="82"/>
      <c r="J249" s="82"/>
      <c r="K249" s="82"/>
      <c r="L249" s="82"/>
      <c r="M249" s="82"/>
      <c r="N249" s="82"/>
      <c r="O249" s="82"/>
      <c r="P249" s="82"/>
      <c r="Q249" s="82"/>
      <c r="R249" s="82"/>
      <c r="S249" s="82"/>
      <c r="T249" s="82"/>
      <c r="U249" s="82"/>
      <c r="V249" s="83"/>
    </row>
    <row r="250" spans="3:22" s="66" customFormat="1" ht="39" customHeight="1">
      <c r="C250" s="82"/>
      <c r="D250" s="82"/>
      <c r="E250" s="82"/>
      <c r="F250" s="82"/>
      <c r="G250" s="82"/>
      <c r="H250" s="82"/>
      <c r="I250" s="82"/>
      <c r="J250" s="82"/>
      <c r="K250" s="82"/>
      <c r="L250" s="82"/>
      <c r="M250" s="82"/>
      <c r="N250" s="82"/>
      <c r="O250" s="82"/>
      <c r="P250" s="82"/>
      <c r="Q250" s="82"/>
      <c r="R250" s="82"/>
      <c r="S250" s="82"/>
      <c r="T250" s="82"/>
      <c r="U250" s="82"/>
      <c r="V250" s="83"/>
    </row>
    <row r="251" spans="3:22" s="66" customFormat="1" ht="39" customHeight="1">
      <c r="C251" s="82"/>
      <c r="D251" s="82"/>
      <c r="E251" s="82"/>
      <c r="F251" s="82"/>
      <c r="G251" s="82"/>
      <c r="H251" s="82"/>
      <c r="I251" s="82"/>
      <c r="J251" s="82"/>
      <c r="K251" s="82"/>
      <c r="L251" s="82"/>
      <c r="M251" s="82"/>
      <c r="N251" s="82"/>
      <c r="O251" s="82"/>
      <c r="P251" s="82"/>
      <c r="Q251" s="82"/>
      <c r="R251" s="82"/>
      <c r="S251" s="82"/>
      <c r="T251" s="82"/>
      <c r="U251" s="82"/>
      <c r="V251" s="83"/>
    </row>
    <row r="252" spans="3:22" s="66" customFormat="1" ht="39" customHeight="1">
      <c r="C252" s="82"/>
      <c r="D252" s="82"/>
      <c r="E252" s="82"/>
      <c r="F252" s="82"/>
      <c r="G252" s="82"/>
      <c r="H252" s="82"/>
      <c r="I252" s="82"/>
      <c r="J252" s="82"/>
      <c r="K252" s="82"/>
      <c r="L252" s="82"/>
      <c r="M252" s="82"/>
      <c r="N252" s="82"/>
      <c r="O252" s="82"/>
      <c r="P252" s="82"/>
      <c r="Q252" s="82"/>
      <c r="R252" s="82"/>
      <c r="S252" s="82"/>
      <c r="T252" s="82"/>
      <c r="U252" s="82"/>
      <c r="V252" s="83"/>
    </row>
    <row r="253" spans="3:22" s="66" customFormat="1" ht="39" customHeight="1">
      <c r="C253" s="82"/>
      <c r="D253" s="82"/>
      <c r="E253" s="82"/>
      <c r="F253" s="82"/>
      <c r="G253" s="82"/>
      <c r="H253" s="82"/>
      <c r="I253" s="82"/>
      <c r="J253" s="82"/>
      <c r="K253" s="82"/>
      <c r="L253" s="82"/>
      <c r="M253" s="82"/>
      <c r="N253" s="82"/>
      <c r="O253" s="82"/>
      <c r="P253" s="82"/>
      <c r="Q253" s="82"/>
      <c r="R253" s="82"/>
      <c r="S253" s="82"/>
      <c r="T253" s="82"/>
      <c r="U253" s="82"/>
      <c r="V253" s="83"/>
    </row>
    <row r="254" spans="3:22" s="66" customFormat="1" ht="39" customHeight="1">
      <c r="C254" s="82"/>
      <c r="D254" s="82"/>
      <c r="E254" s="82"/>
      <c r="F254" s="82"/>
      <c r="G254" s="82"/>
      <c r="H254" s="82"/>
      <c r="I254" s="82"/>
      <c r="J254" s="82"/>
      <c r="K254" s="82"/>
      <c r="L254" s="82"/>
      <c r="M254" s="82"/>
      <c r="N254" s="82"/>
      <c r="O254" s="82"/>
      <c r="P254" s="82"/>
      <c r="Q254" s="82"/>
      <c r="R254" s="82"/>
      <c r="S254" s="82"/>
      <c r="T254" s="82"/>
      <c r="U254" s="82"/>
      <c r="V254" s="83"/>
    </row>
    <row r="255" spans="3:22" s="66" customFormat="1" ht="39" customHeight="1">
      <c r="C255" s="82"/>
      <c r="D255" s="82"/>
      <c r="E255" s="82"/>
      <c r="F255" s="82"/>
      <c r="G255" s="82"/>
      <c r="H255" s="82"/>
      <c r="I255" s="82"/>
      <c r="J255" s="82"/>
      <c r="K255" s="82"/>
      <c r="L255" s="82"/>
      <c r="M255" s="82"/>
      <c r="N255" s="82"/>
      <c r="O255" s="82"/>
      <c r="P255" s="82"/>
      <c r="Q255" s="82"/>
      <c r="R255" s="82"/>
      <c r="S255" s="82"/>
      <c r="T255" s="82"/>
      <c r="U255" s="82"/>
      <c r="V255" s="83"/>
    </row>
    <row r="256" spans="3:22" s="66" customFormat="1" ht="39" customHeight="1">
      <c r="C256" s="82"/>
      <c r="D256" s="82"/>
      <c r="E256" s="82"/>
      <c r="F256" s="82"/>
      <c r="G256" s="82"/>
      <c r="H256" s="82"/>
      <c r="I256" s="82"/>
      <c r="J256" s="82"/>
      <c r="K256" s="82"/>
      <c r="L256" s="82"/>
      <c r="M256" s="82"/>
      <c r="N256" s="82"/>
      <c r="O256" s="82"/>
      <c r="P256" s="82"/>
      <c r="Q256" s="82"/>
      <c r="R256" s="82"/>
      <c r="S256" s="82"/>
      <c r="T256" s="82"/>
      <c r="U256" s="82"/>
      <c r="V256" s="83"/>
    </row>
    <row r="257" spans="3:22" s="66" customFormat="1" ht="39" customHeight="1">
      <c r="C257" s="82"/>
      <c r="D257" s="82"/>
      <c r="E257" s="82"/>
      <c r="F257" s="82"/>
      <c r="G257" s="82"/>
      <c r="H257" s="82"/>
      <c r="I257" s="82"/>
      <c r="J257" s="82"/>
      <c r="K257" s="82"/>
      <c r="L257" s="82"/>
      <c r="M257" s="82"/>
      <c r="N257" s="82"/>
      <c r="O257" s="82"/>
      <c r="P257" s="82"/>
      <c r="Q257" s="82"/>
      <c r="R257" s="82"/>
      <c r="S257" s="82"/>
      <c r="T257" s="82"/>
      <c r="U257" s="82"/>
      <c r="V257" s="83"/>
    </row>
    <row r="258" spans="3:22" s="66" customFormat="1" ht="39" customHeight="1">
      <c r="C258" s="82"/>
      <c r="D258" s="82"/>
      <c r="E258" s="82"/>
      <c r="F258" s="82"/>
      <c r="G258" s="82"/>
      <c r="H258" s="82"/>
      <c r="I258" s="82"/>
      <c r="J258" s="82"/>
      <c r="K258" s="82"/>
      <c r="L258" s="82"/>
      <c r="M258" s="82"/>
      <c r="N258" s="82"/>
      <c r="O258" s="82"/>
      <c r="P258" s="82"/>
      <c r="Q258" s="82"/>
      <c r="R258" s="82"/>
      <c r="S258" s="82"/>
      <c r="T258" s="82"/>
      <c r="U258" s="82"/>
      <c r="V258" s="83"/>
    </row>
    <row r="259" spans="3:22" s="66" customFormat="1" ht="39" customHeight="1">
      <c r="C259" s="82"/>
      <c r="D259" s="82"/>
      <c r="E259" s="82"/>
      <c r="F259" s="82"/>
      <c r="G259" s="82"/>
      <c r="H259" s="82"/>
      <c r="I259" s="82"/>
      <c r="J259" s="82"/>
      <c r="K259" s="82"/>
      <c r="L259" s="82"/>
      <c r="M259" s="82"/>
      <c r="N259" s="82"/>
      <c r="O259" s="82"/>
      <c r="P259" s="82"/>
      <c r="Q259" s="82"/>
      <c r="R259" s="82"/>
      <c r="S259" s="82"/>
      <c r="T259" s="82"/>
      <c r="U259" s="82"/>
      <c r="V259" s="83"/>
    </row>
    <row r="260" spans="3:22" s="66" customFormat="1" ht="39" customHeight="1">
      <c r="C260" s="82"/>
      <c r="D260" s="82"/>
      <c r="E260" s="82"/>
      <c r="F260" s="82"/>
      <c r="G260" s="82"/>
      <c r="H260" s="82"/>
      <c r="I260" s="82"/>
      <c r="J260" s="82"/>
      <c r="K260" s="82"/>
      <c r="L260" s="82"/>
      <c r="M260" s="82"/>
      <c r="N260" s="82"/>
      <c r="O260" s="82"/>
      <c r="P260" s="82"/>
      <c r="Q260" s="82"/>
      <c r="R260" s="82"/>
      <c r="S260" s="82"/>
      <c r="T260" s="82"/>
      <c r="U260" s="82"/>
      <c r="V260" s="83"/>
    </row>
    <row r="261" spans="3:22" s="66" customFormat="1" ht="39" customHeight="1">
      <c r="C261" s="82"/>
      <c r="D261" s="82"/>
      <c r="E261" s="82"/>
      <c r="F261" s="82"/>
      <c r="G261" s="82"/>
      <c r="H261" s="82"/>
      <c r="I261" s="82"/>
      <c r="J261" s="82"/>
      <c r="K261" s="82"/>
      <c r="L261" s="82"/>
      <c r="M261" s="82"/>
      <c r="N261" s="82"/>
      <c r="O261" s="82"/>
      <c r="P261" s="82"/>
      <c r="Q261" s="82"/>
      <c r="R261" s="82"/>
      <c r="S261" s="82"/>
      <c r="T261" s="82"/>
      <c r="U261" s="82"/>
      <c r="V261" s="83"/>
    </row>
    <row r="262" spans="3:22" s="66" customFormat="1" ht="39" customHeight="1">
      <c r="C262" s="82"/>
      <c r="D262" s="82"/>
      <c r="E262" s="82"/>
      <c r="F262" s="82"/>
      <c r="G262" s="82"/>
      <c r="H262" s="82"/>
      <c r="I262" s="82"/>
      <c r="J262" s="82"/>
      <c r="K262" s="82"/>
      <c r="L262" s="82"/>
      <c r="M262" s="82"/>
      <c r="N262" s="82"/>
      <c r="O262" s="82"/>
      <c r="P262" s="82"/>
      <c r="Q262" s="82"/>
      <c r="R262" s="82"/>
      <c r="S262" s="82"/>
      <c r="T262" s="82"/>
      <c r="U262" s="82"/>
      <c r="V262" s="83"/>
    </row>
    <row r="263" spans="3:22" s="66" customFormat="1" ht="39" customHeight="1">
      <c r="C263" s="82"/>
      <c r="D263" s="82"/>
      <c r="E263" s="82"/>
      <c r="F263" s="82"/>
      <c r="G263" s="82"/>
      <c r="H263" s="82"/>
      <c r="I263" s="82"/>
      <c r="J263" s="82"/>
      <c r="K263" s="82"/>
      <c r="L263" s="82"/>
      <c r="M263" s="82"/>
      <c r="N263" s="82"/>
      <c r="O263" s="82"/>
      <c r="P263" s="82"/>
      <c r="Q263" s="82"/>
      <c r="R263" s="82"/>
      <c r="S263" s="82"/>
      <c r="T263" s="82"/>
      <c r="U263" s="82"/>
      <c r="V263" s="83"/>
    </row>
    <row r="264" spans="3:22" s="66" customFormat="1" ht="39" customHeight="1">
      <c r="C264" s="82"/>
      <c r="D264" s="82"/>
      <c r="E264" s="82"/>
      <c r="F264" s="82"/>
      <c r="G264" s="82"/>
      <c r="H264" s="82"/>
      <c r="I264" s="82"/>
      <c r="J264" s="82"/>
      <c r="K264" s="82"/>
      <c r="L264" s="82"/>
      <c r="M264" s="82"/>
      <c r="N264" s="82"/>
      <c r="O264" s="82"/>
      <c r="P264" s="82"/>
      <c r="Q264" s="82"/>
      <c r="R264" s="82"/>
      <c r="S264" s="82"/>
      <c r="T264" s="82"/>
      <c r="U264" s="82"/>
      <c r="V264" s="83"/>
    </row>
    <row r="265" spans="3:22" s="66" customFormat="1" ht="39" customHeight="1">
      <c r="C265" s="82"/>
      <c r="D265" s="82"/>
      <c r="E265" s="82"/>
      <c r="F265" s="82"/>
      <c r="G265" s="82"/>
      <c r="H265" s="82"/>
      <c r="I265" s="82"/>
      <c r="J265" s="82"/>
      <c r="K265" s="82"/>
      <c r="L265" s="82"/>
      <c r="M265" s="82"/>
      <c r="N265" s="82"/>
      <c r="O265" s="82"/>
      <c r="P265" s="82"/>
      <c r="Q265" s="82"/>
      <c r="R265" s="82"/>
      <c r="S265" s="82"/>
      <c r="T265" s="82"/>
      <c r="U265" s="82"/>
      <c r="V265" s="83"/>
    </row>
    <row r="266" spans="3:22" s="66" customFormat="1" ht="39" customHeight="1">
      <c r="C266" s="82"/>
      <c r="D266" s="82"/>
      <c r="E266" s="82"/>
      <c r="F266" s="82"/>
      <c r="G266" s="82"/>
      <c r="H266" s="82"/>
      <c r="I266" s="82"/>
      <c r="J266" s="82"/>
      <c r="K266" s="82"/>
      <c r="L266" s="82"/>
      <c r="M266" s="82"/>
      <c r="N266" s="82"/>
      <c r="O266" s="82"/>
      <c r="P266" s="82"/>
      <c r="Q266" s="82"/>
      <c r="R266" s="82"/>
      <c r="S266" s="82"/>
      <c r="T266" s="82"/>
      <c r="U266" s="82"/>
      <c r="V266" s="83"/>
    </row>
    <row r="267" spans="3:22" s="66" customFormat="1" ht="39" customHeight="1">
      <c r="C267" s="82"/>
      <c r="D267" s="82"/>
      <c r="E267" s="82"/>
      <c r="F267" s="82"/>
      <c r="G267" s="82"/>
      <c r="H267" s="82"/>
      <c r="I267" s="82"/>
      <c r="J267" s="82"/>
      <c r="K267" s="82"/>
      <c r="L267" s="82"/>
      <c r="M267" s="82"/>
      <c r="N267" s="82"/>
      <c r="O267" s="82"/>
      <c r="P267" s="82"/>
      <c r="Q267" s="82"/>
      <c r="R267" s="82"/>
      <c r="S267" s="82"/>
      <c r="T267" s="82"/>
      <c r="U267" s="82"/>
      <c r="V267" s="83"/>
    </row>
    <row r="268" spans="3:22" s="66" customFormat="1" ht="39" customHeight="1">
      <c r="C268" s="82"/>
      <c r="D268" s="82"/>
      <c r="E268" s="82"/>
      <c r="F268" s="82"/>
      <c r="G268" s="82"/>
      <c r="H268" s="82"/>
      <c r="I268" s="82"/>
      <c r="J268" s="82"/>
      <c r="K268" s="82"/>
      <c r="L268" s="82"/>
      <c r="M268" s="82"/>
      <c r="N268" s="82"/>
      <c r="O268" s="82"/>
      <c r="P268" s="82"/>
      <c r="Q268" s="82"/>
      <c r="R268" s="82"/>
      <c r="S268" s="82"/>
      <c r="T268" s="82"/>
      <c r="U268" s="82"/>
      <c r="V268" s="83"/>
    </row>
    <row r="269" spans="3:22" s="66" customFormat="1" ht="39" customHeight="1">
      <c r="C269" s="82"/>
      <c r="D269" s="82"/>
      <c r="E269" s="82"/>
      <c r="F269" s="82"/>
      <c r="G269" s="82"/>
      <c r="H269" s="82"/>
      <c r="I269" s="82"/>
      <c r="J269" s="82"/>
      <c r="K269" s="82"/>
      <c r="L269" s="82"/>
      <c r="M269" s="82"/>
      <c r="N269" s="82"/>
      <c r="O269" s="82"/>
      <c r="P269" s="82"/>
      <c r="Q269" s="82"/>
      <c r="R269" s="82"/>
      <c r="S269" s="82"/>
      <c r="T269" s="82"/>
      <c r="U269" s="82"/>
      <c r="V269" s="83"/>
    </row>
    <row r="270" spans="3:22" s="66" customFormat="1" ht="39" customHeight="1">
      <c r="C270" s="82"/>
      <c r="D270" s="82"/>
      <c r="E270" s="82"/>
      <c r="F270" s="82"/>
      <c r="G270" s="82"/>
      <c r="H270" s="82"/>
      <c r="I270" s="82"/>
      <c r="J270" s="82"/>
      <c r="K270" s="82"/>
      <c r="L270" s="82"/>
      <c r="M270" s="82"/>
      <c r="N270" s="82"/>
      <c r="O270" s="82"/>
      <c r="P270" s="82"/>
      <c r="Q270" s="82"/>
      <c r="R270" s="82"/>
      <c r="S270" s="82"/>
      <c r="T270" s="82"/>
      <c r="U270" s="82"/>
      <c r="V270" s="83"/>
    </row>
    <row r="271" spans="3:22" s="66" customFormat="1" ht="39" customHeight="1">
      <c r="C271" s="82"/>
      <c r="D271" s="82"/>
      <c r="E271" s="82"/>
      <c r="F271" s="82"/>
      <c r="G271" s="82"/>
      <c r="H271" s="82"/>
      <c r="I271" s="82"/>
      <c r="J271" s="82"/>
      <c r="K271" s="82"/>
      <c r="L271" s="82"/>
      <c r="M271" s="82"/>
      <c r="N271" s="82"/>
      <c r="O271" s="82"/>
      <c r="P271" s="82"/>
      <c r="Q271" s="82"/>
      <c r="R271" s="82"/>
      <c r="S271" s="82"/>
      <c r="T271" s="82"/>
      <c r="U271" s="82"/>
      <c r="V271" s="83"/>
    </row>
    <row r="272" spans="3:22" s="66" customFormat="1" ht="39" customHeight="1">
      <c r="C272" s="82"/>
      <c r="D272" s="82"/>
      <c r="E272" s="82"/>
      <c r="F272" s="82"/>
      <c r="G272" s="82"/>
      <c r="H272" s="82"/>
      <c r="I272" s="82"/>
      <c r="J272" s="82"/>
      <c r="K272" s="82"/>
      <c r="L272" s="82"/>
      <c r="M272" s="82"/>
      <c r="N272" s="82"/>
      <c r="O272" s="82"/>
      <c r="P272" s="82"/>
      <c r="Q272" s="82"/>
      <c r="R272" s="82"/>
      <c r="S272" s="82"/>
      <c r="T272" s="82"/>
      <c r="U272" s="82"/>
      <c r="V272" s="83"/>
    </row>
    <row r="273" spans="3:22" s="66" customFormat="1" ht="39" customHeight="1">
      <c r="C273" s="82"/>
      <c r="D273" s="82"/>
      <c r="E273" s="82"/>
      <c r="F273" s="82"/>
      <c r="G273" s="82"/>
      <c r="H273" s="82"/>
      <c r="I273" s="82"/>
      <c r="J273" s="82"/>
      <c r="K273" s="82"/>
      <c r="L273" s="82"/>
      <c r="M273" s="82"/>
      <c r="N273" s="82"/>
      <c r="O273" s="82"/>
      <c r="P273" s="82"/>
      <c r="Q273" s="82"/>
      <c r="R273" s="82"/>
      <c r="S273" s="82"/>
      <c r="T273" s="82"/>
      <c r="U273" s="82"/>
      <c r="V273" s="83"/>
    </row>
    <row r="274" spans="3:22" s="66" customFormat="1" ht="39" customHeight="1">
      <c r="C274" s="82"/>
      <c r="D274" s="82"/>
      <c r="E274" s="82"/>
      <c r="F274" s="82"/>
      <c r="G274" s="82"/>
      <c r="H274" s="82"/>
      <c r="I274" s="82"/>
      <c r="J274" s="82"/>
      <c r="K274" s="82"/>
      <c r="L274" s="82"/>
      <c r="M274" s="82"/>
      <c r="N274" s="82"/>
      <c r="O274" s="82"/>
      <c r="P274" s="82"/>
      <c r="Q274" s="82"/>
      <c r="R274" s="82"/>
      <c r="S274" s="82"/>
      <c r="T274" s="82"/>
      <c r="U274" s="82"/>
      <c r="V274" s="83"/>
    </row>
    <row r="275" spans="3:22" s="66" customFormat="1" ht="39" customHeight="1">
      <c r="C275" s="82"/>
      <c r="D275" s="82"/>
      <c r="E275" s="82"/>
      <c r="F275" s="82"/>
      <c r="G275" s="82"/>
      <c r="H275" s="82"/>
      <c r="I275" s="82"/>
      <c r="J275" s="82"/>
      <c r="K275" s="82"/>
      <c r="L275" s="82"/>
      <c r="M275" s="82"/>
      <c r="N275" s="82"/>
      <c r="O275" s="82"/>
      <c r="P275" s="82"/>
      <c r="Q275" s="82"/>
      <c r="R275" s="82"/>
      <c r="S275" s="82"/>
      <c r="T275" s="82"/>
      <c r="U275" s="82"/>
      <c r="V275" s="83"/>
    </row>
    <row r="276" spans="3:22" s="66" customFormat="1" ht="39" customHeight="1">
      <c r="C276" s="82"/>
      <c r="D276" s="82"/>
      <c r="E276" s="82"/>
      <c r="F276" s="82"/>
      <c r="G276" s="82"/>
      <c r="H276" s="82"/>
      <c r="I276" s="82"/>
      <c r="J276" s="82"/>
      <c r="K276" s="82"/>
      <c r="L276" s="82"/>
      <c r="M276" s="82"/>
      <c r="N276" s="82"/>
      <c r="O276" s="82"/>
      <c r="P276" s="82"/>
      <c r="Q276" s="82"/>
      <c r="R276" s="82"/>
      <c r="S276" s="82"/>
      <c r="T276" s="82"/>
      <c r="U276" s="82"/>
      <c r="V276" s="83"/>
    </row>
    <row r="277" spans="3:22" s="66" customFormat="1" ht="39" customHeight="1">
      <c r="C277" s="82"/>
      <c r="D277" s="82"/>
      <c r="E277" s="82"/>
      <c r="F277" s="82"/>
      <c r="G277" s="82"/>
      <c r="H277" s="82"/>
      <c r="I277" s="82"/>
      <c r="J277" s="82"/>
      <c r="K277" s="82"/>
      <c r="L277" s="82"/>
      <c r="M277" s="82"/>
      <c r="N277" s="82"/>
      <c r="O277" s="82"/>
      <c r="P277" s="82"/>
      <c r="Q277" s="82"/>
      <c r="R277" s="82"/>
      <c r="S277" s="82"/>
      <c r="T277" s="82"/>
      <c r="U277" s="82"/>
      <c r="V277" s="83"/>
    </row>
    <row r="278" spans="3:22" s="66" customFormat="1" ht="39" customHeight="1">
      <c r="C278" s="82"/>
      <c r="D278" s="82"/>
      <c r="E278" s="82"/>
      <c r="F278" s="82"/>
      <c r="G278" s="82"/>
      <c r="H278" s="82"/>
      <c r="I278" s="82"/>
      <c r="J278" s="82"/>
      <c r="K278" s="82"/>
      <c r="L278" s="82"/>
      <c r="M278" s="82"/>
      <c r="N278" s="82"/>
      <c r="O278" s="82"/>
      <c r="P278" s="82"/>
      <c r="Q278" s="82"/>
      <c r="R278" s="82"/>
      <c r="S278" s="82"/>
      <c r="T278" s="82"/>
      <c r="U278" s="82"/>
      <c r="V278" s="83"/>
    </row>
    <row r="279" spans="3:22" s="66" customFormat="1" ht="39" customHeight="1">
      <c r="C279" s="82"/>
      <c r="D279" s="82"/>
      <c r="E279" s="82"/>
      <c r="F279" s="82"/>
      <c r="G279" s="82"/>
      <c r="H279" s="82"/>
      <c r="I279" s="82"/>
      <c r="J279" s="82"/>
      <c r="K279" s="82"/>
      <c r="L279" s="82"/>
      <c r="M279" s="82"/>
      <c r="N279" s="82"/>
      <c r="O279" s="82"/>
      <c r="P279" s="82"/>
      <c r="Q279" s="82"/>
      <c r="R279" s="82"/>
      <c r="S279" s="82"/>
      <c r="T279" s="82"/>
      <c r="U279" s="82"/>
      <c r="V279" s="83"/>
    </row>
    <row r="280" spans="3:22" s="66" customFormat="1" ht="39" customHeight="1">
      <c r="C280" s="82"/>
      <c r="D280" s="82"/>
      <c r="E280" s="82"/>
      <c r="F280" s="82"/>
      <c r="G280" s="82"/>
      <c r="H280" s="82"/>
      <c r="I280" s="82"/>
      <c r="J280" s="82"/>
      <c r="K280" s="82"/>
      <c r="L280" s="82"/>
      <c r="M280" s="82"/>
      <c r="N280" s="82"/>
      <c r="O280" s="82"/>
      <c r="P280" s="82"/>
      <c r="Q280" s="82"/>
      <c r="R280" s="82"/>
      <c r="S280" s="82"/>
      <c r="T280" s="82"/>
      <c r="U280" s="82"/>
      <c r="V280" s="83"/>
    </row>
    <row r="281" spans="3:22" s="66" customFormat="1" ht="39" customHeight="1">
      <c r="C281" s="82"/>
      <c r="D281" s="82"/>
      <c r="E281" s="82"/>
      <c r="F281" s="82"/>
      <c r="G281" s="82"/>
      <c r="H281" s="82"/>
      <c r="I281" s="82"/>
      <c r="J281" s="82"/>
      <c r="K281" s="82"/>
      <c r="L281" s="82"/>
      <c r="M281" s="82"/>
      <c r="N281" s="82"/>
      <c r="O281" s="82"/>
      <c r="P281" s="82"/>
      <c r="Q281" s="82"/>
      <c r="R281" s="82"/>
      <c r="S281" s="82"/>
      <c r="T281" s="82"/>
      <c r="U281" s="82"/>
      <c r="V281" s="83"/>
    </row>
    <row r="282" spans="3:22" s="66" customFormat="1" ht="39" customHeight="1">
      <c r="C282" s="82"/>
      <c r="D282" s="82"/>
      <c r="E282" s="82"/>
      <c r="F282" s="82"/>
      <c r="G282" s="82"/>
      <c r="H282" s="82"/>
      <c r="I282" s="82"/>
      <c r="J282" s="82"/>
      <c r="K282" s="82"/>
      <c r="L282" s="82"/>
      <c r="M282" s="82"/>
      <c r="N282" s="82"/>
      <c r="O282" s="82"/>
      <c r="P282" s="82"/>
      <c r="Q282" s="82"/>
      <c r="R282" s="82"/>
      <c r="S282" s="82"/>
      <c r="T282" s="82"/>
      <c r="U282" s="82"/>
      <c r="V282" s="83"/>
    </row>
    <row r="283" spans="3:22" s="66" customFormat="1" ht="39" customHeight="1">
      <c r="C283" s="82"/>
      <c r="D283" s="82"/>
      <c r="E283" s="82"/>
      <c r="F283" s="82"/>
      <c r="G283" s="82"/>
      <c r="H283" s="82"/>
      <c r="I283" s="82"/>
      <c r="J283" s="82"/>
      <c r="K283" s="82"/>
      <c r="L283" s="82"/>
      <c r="M283" s="82"/>
      <c r="N283" s="82"/>
      <c r="O283" s="82"/>
      <c r="P283" s="82"/>
      <c r="Q283" s="82"/>
      <c r="R283" s="82"/>
      <c r="S283" s="82"/>
      <c r="T283" s="82"/>
      <c r="U283" s="82"/>
      <c r="V283" s="83"/>
    </row>
    <row r="284" spans="3:22" s="66" customFormat="1" ht="39" customHeight="1">
      <c r="C284" s="82"/>
      <c r="D284" s="82"/>
      <c r="E284" s="82"/>
      <c r="F284" s="82"/>
      <c r="G284" s="82"/>
      <c r="H284" s="82"/>
      <c r="I284" s="82"/>
      <c r="J284" s="82"/>
      <c r="K284" s="82"/>
      <c r="L284" s="82"/>
      <c r="M284" s="82"/>
      <c r="N284" s="82"/>
      <c r="O284" s="82"/>
      <c r="P284" s="82"/>
      <c r="Q284" s="82"/>
      <c r="R284" s="82"/>
      <c r="S284" s="82"/>
      <c r="T284" s="82"/>
      <c r="U284" s="82"/>
      <c r="V284" s="83"/>
    </row>
    <row r="285" spans="3:22" s="66" customFormat="1" ht="39" customHeight="1">
      <c r="C285" s="82"/>
      <c r="D285" s="82"/>
      <c r="E285" s="82"/>
      <c r="F285" s="82"/>
      <c r="G285" s="82"/>
      <c r="H285" s="82"/>
      <c r="I285" s="82"/>
      <c r="J285" s="82"/>
      <c r="K285" s="82"/>
      <c r="L285" s="82"/>
      <c r="M285" s="82"/>
      <c r="N285" s="82"/>
      <c r="O285" s="82"/>
      <c r="P285" s="82"/>
      <c r="Q285" s="82"/>
      <c r="R285" s="82"/>
      <c r="S285" s="82"/>
      <c r="T285" s="82"/>
      <c r="U285" s="82"/>
      <c r="V285" s="83"/>
    </row>
    <row r="286" spans="3:22" s="66" customFormat="1" ht="39" customHeight="1">
      <c r="C286" s="82"/>
      <c r="D286" s="82"/>
      <c r="E286" s="82"/>
      <c r="F286" s="82"/>
      <c r="G286" s="82"/>
      <c r="H286" s="82"/>
      <c r="I286" s="82"/>
      <c r="J286" s="82"/>
      <c r="K286" s="82"/>
      <c r="L286" s="82"/>
      <c r="M286" s="82"/>
      <c r="N286" s="82"/>
      <c r="O286" s="82"/>
      <c r="P286" s="82"/>
      <c r="Q286" s="82"/>
      <c r="R286" s="82"/>
      <c r="S286" s="82"/>
      <c r="T286" s="82"/>
      <c r="U286" s="82"/>
      <c r="V286" s="83"/>
    </row>
    <row r="287" spans="3:22" s="66" customFormat="1" ht="39" customHeight="1">
      <c r="C287" s="82"/>
      <c r="D287" s="82"/>
      <c r="E287" s="82"/>
      <c r="F287" s="82"/>
      <c r="G287" s="82"/>
      <c r="H287" s="82"/>
      <c r="I287" s="82"/>
      <c r="J287" s="82"/>
      <c r="K287" s="82"/>
      <c r="L287" s="82"/>
      <c r="M287" s="82"/>
      <c r="N287" s="82"/>
      <c r="O287" s="82"/>
      <c r="P287" s="82"/>
      <c r="Q287" s="82"/>
      <c r="R287" s="82"/>
      <c r="S287" s="82"/>
      <c r="T287" s="82"/>
      <c r="U287" s="82"/>
      <c r="V287" s="83"/>
    </row>
    <row r="288" spans="3:22" s="66" customFormat="1" ht="39" customHeight="1">
      <c r="C288" s="82"/>
      <c r="D288" s="82"/>
      <c r="E288" s="82"/>
      <c r="F288" s="82"/>
      <c r="G288" s="82"/>
      <c r="H288" s="82"/>
      <c r="I288" s="82"/>
      <c r="J288" s="82"/>
      <c r="K288" s="82"/>
      <c r="L288" s="82"/>
      <c r="M288" s="82"/>
      <c r="N288" s="82"/>
      <c r="O288" s="82"/>
      <c r="P288" s="82"/>
      <c r="Q288" s="82"/>
      <c r="R288" s="82"/>
      <c r="S288" s="82"/>
      <c r="T288" s="82"/>
      <c r="U288" s="82"/>
      <c r="V288" s="83"/>
    </row>
    <row r="289" spans="3:22" s="66" customFormat="1" ht="39" customHeight="1">
      <c r="C289" s="82"/>
      <c r="D289" s="82"/>
      <c r="E289" s="82"/>
      <c r="F289" s="82"/>
      <c r="G289" s="82"/>
      <c r="H289" s="82"/>
      <c r="I289" s="82"/>
      <c r="J289" s="82"/>
      <c r="K289" s="82"/>
      <c r="L289" s="82"/>
      <c r="M289" s="82"/>
      <c r="N289" s="82"/>
      <c r="O289" s="82"/>
      <c r="P289" s="82"/>
      <c r="Q289" s="82"/>
      <c r="R289" s="82"/>
      <c r="S289" s="82"/>
      <c r="T289" s="82"/>
      <c r="U289" s="82"/>
      <c r="V289" s="83"/>
    </row>
    <row r="290" spans="3:22" s="66" customFormat="1" ht="39" customHeight="1">
      <c r="C290" s="82"/>
      <c r="D290" s="82"/>
      <c r="E290" s="82"/>
      <c r="F290" s="82"/>
      <c r="G290" s="82"/>
      <c r="H290" s="82"/>
      <c r="I290" s="82"/>
      <c r="J290" s="82"/>
      <c r="K290" s="82"/>
      <c r="L290" s="82"/>
      <c r="M290" s="82"/>
      <c r="N290" s="82"/>
      <c r="O290" s="82"/>
      <c r="P290" s="82"/>
      <c r="Q290" s="82"/>
      <c r="R290" s="82"/>
      <c r="S290" s="82"/>
      <c r="T290" s="82"/>
      <c r="U290" s="82"/>
      <c r="V290" s="83"/>
    </row>
    <row r="291" spans="3:22" s="66" customFormat="1" ht="39" customHeight="1">
      <c r="C291" s="82"/>
      <c r="D291" s="82"/>
      <c r="E291" s="82"/>
      <c r="F291" s="82"/>
      <c r="G291" s="82"/>
      <c r="H291" s="82"/>
      <c r="I291" s="82"/>
      <c r="J291" s="82"/>
      <c r="K291" s="82"/>
      <c r="L291" s="82"/>
      <c r="M291" s="82"/>
      <c r="N291" s="82"/>
      <c r="O291" s="82"/>
      <c r="P291" s="82"/>
      <c r="Q291" s="82"/>
      <c r="R291" s="82"/>
      <c r="S291" s="82"/>
      <c r="T291" s="82"/>
      <c r="U291" s="82"/>
      <c r="V291" s="83"/>
    </row>
    <row r="292" spans="3:22" s="66" customFormat="1" ht="39" customHeight="1">
      <c r="C292" s="82"/>
      <c r="D292" s="82"/>
      <c r="E292" s="82"/>
      <c r="F292" s="82"/>
      <c r="G292" s="82"/>
      <c r="H292" s="82"/>
      <c r="I292" s="82"/>
      <c r="J292" s="82"/>
      <c r="K292" s="82"/>
      <c r="L292" s="82"/>
      <c r="M292" s="82"/>
      <c r="N292" s="82"/>
      <c r="O292" s="82"/>
      <c r="P292" s="82"/>
      <c r="Q292" s="82"/>
      <c r="R292" s="82"/>
      <c r="S292" s="82"/>
      <c r="T292" s="82"/>
      <c r="U292" s="82"/>
      <c r="V292" s="83"/>
    </row>
    <row r="293" spans="3:22" s="66" customFormat="1" ht="39" customHeight="1">
      <c r="C293" s="82"/>
      <c r="D293" s="82"/>
      <c r="E293" s="82"/>
      <c r="F293" s="82"/>
      <c r="G293" s="82"/>
      <c r="H293" s="82"/>
      <c r="I293" s="82"/>
      <c r="J293" s="82"/>
      <c r="K293" s="82"/>
      <c r="L293" s="82"/>
      <c r="M293" s="82"/>
      <c r="N293" s="82"/>
      <c r="O293" s="82"/>
      <c r="P293" s="82"/>
      <c r="Q293" s="82"/>
      <c r="R293" s="82"/>
      <c r="S293" s="82"/>
      <c r="T293" s="82"/>
      <c r="U293" s="82"/>
      <c r="V293" s="83"/>
    </row>
    <row r="294" spans="3:22" s="66" customFormat="1" ht="39" customHeight="1">
      <c r="C294" s="82"/>
      <c r="D294" s="82"/>
      <c r="E294" s="82"/>
      <c r="F294" s="82"/>
      <c r="G294" s="82"/>
      <c r="H294" s="82"/>
      <c r="I294" s="82"/>
      <c r="J294" s="82"/>
      <c r="K294" s="82"/>
      <c r="L294" s="82"/>
      <c r="M294" s="82"/>
      <c r="N294" s="82"/>
      <c r="O294" s="82"/>
      <c r="P294" s="82"/>
      <c r="Q294" s="82"/>
      <c r="R294" s="82"/>
      <c r="S294" s="82"/>
      <c r="T294" s="82"/>
      <c r="U294" s="82"/>
      <c r="V294" s="83"/>
    </row>
    <row r="295" spans="3:22" s="66" customFormat="1" ht="39" customHeight="1">
      <c r="C295" s="82"/>
      <c r="D295" s="82"/>
      <c r="E295" s="82"/>
      <c r="F295" s="82"/>
      <c r="G295" s="82"/>
      <c r="H295" s="82"/>
      <c r="I295" s="82"/>
      <c r="J295" s="82"/>
      <c r="K295" s="82"/>
      <c r="L295" s="82"/>
      <c r="M295" s="82"/>
      <c r="N295" s="82"/>
      <c r="O295" s="82"/>
      <c r="P295" s="82"/>
      <c r="Q295" s="82"/>
      <c r="R295" s="82"/>
      <c r="S295" s="82"/>
      <c r="T295" s="82"/>
      <c r="U295" s="82"/>
      <c r="V295" s="83"/>
    </row>
    <row r="296" spans="3:22" s="66" customFormat="1" ht="39" customHeight="1">
      <c r="C296" s="82"/>
      <c r="D296" s="82"/>
      <c r="E296" s="82"/>
      <c r="F296" s="82"/>
      <c r="G296" s="82"/>
      <c r="H296" s="82"/>
      <c r="I296" s="82"/>
      <c r="J296" s="82"/>
      <c r="K296" s="82"/>
      <c r="L296" s="82"/>
      <c r="M296" s="82"/>
      <c r="N296" s="82"/>
      <c r="O296" s="82"/>
      <c r="P296" s="82"/>
      <c r="Q296" s="82"/>
      <c r="R296" s="82"/>
      <c r="S296" s="82"/>
      <c r="T296" s="82"/>
      <c r="U296" s="82"/>
      <c r="V296" s="83"/>
    </row>
    <row r="297" spans="3:22" s="66" customFormat="1" ht="39" customHeight="1">
      <c r="C297" s="82"/>
      <c r="D297" s="82"/>
      <c r="E297" s="82"/>
      <c r="F297" s="82"/>
      <c r="G297" s="82"/>
      <c r="H297" s="82"/>
      <c r="I297" s="82"/>
      <c r="J297" s="82"/>
      <c r="K297" s="82"/>
      <c r="L297" s="82"/>
      <c r="M297" s="82"/>
      <c r="N297" s="82"/>
      <c r="O297" s="82"/>
      <c r="P297" s="82"/>
      <c r="Q297" s="82"/>
      <c r="R297" s="82"/>
      <c r="S297" s="82"/>
      <c r="T297" s="82"/>
      <c r="U297" s="82"/>
      <c r="V297" s="83"/>
    </row>
    <row r="298" spans="3:22" s="66" customFormat="1" ht="39" customHeight="1">
      <c r="C298" s="82"/>
      <c r="D298" s="82"/>
      <c r="E298" s="82"/>
      <c r="F298" s="82"/>
      <c r="G298" s="82"/>
      <c r="H298" s="82"/>
      <c r="I298" s="82"/>
      <c r="J298" s="82"/>
      <c r="K298" s="82"/>
      <c r="L298" s="82"/>
      <c r="M298" s="82"/>
      <c r="N298" s="82"/>
      <c r="O298" s="82"/>
      <c r="P298" s="82"/>
      <c r="Q298" s="82"/>
      <c r="R298" s="82"/>
      <c r="S298" s="82"/>
      <c r="T298" s="82"/>
      <c r="U298" s="82"/>
      <c r="V298" s="83"/>
    </row>
    <row r="299" spans="3:22" s="66" customFormat="1" ht="39" customHeight="1">
      <c r="C299" s="82"/>
      <c r="D299" s="82"/>
      <c r="E299" s="82"/>
      <c r="F299" s="82"/>
      <c r="G299" s="82"/>
      <c r="H299" s="82"/>
      <c r="I299" s="82"/>
      <c r="J299" s="82"/>
      <c r="K299" s="82"/>
      <c r="L299" s="82"/>
      <c r="M299" s="82"/>
      <c r="N299" s="82"/>
      <c r="O299" s="82"/>
      <c r="P299" s="82"/>
      <c r="Q299" s="82"/>
      <c r="R299" s="82"/>
      <c r="S299" s="82"/>
      <c r="T299" s="82"/>
      <c r="U299" s="82"/>
      <c r="V299" s="83"/>
    </row>
    <row r="300" spans="3:22" s="66" customFormat="1" ht="39" customHeight="1">
      <c r="C300" s="82"/>
      <c r="D300" s="82"/>
      <c r="E300" s="82"/>
      <c r="F300" s="82"/>
      <c r="G300" s="82"/>
      <c r="H300" s="82"/>
      <c r="I300" s="82"/>
      <c r="J300" s="82"/>
      <c r="K300" s="82"/>
      <c r="L300" s="82"/>
      <c r="M300" s="82"/>
      <c r="N300" s="82"/>
      <c r="O300" s="82"/>
      <c r="P300" s="82"/>
      <c r="Q300" s="82"/>
      <c r="R300" s="82"/>
      <c r="S300" s="82"/>
      <c r="T300" s="82"/>
      <c r="U300" s="82"/>
      <c r="V300" s="83"/>
    </row>
    <row r="301" spans="3:22" s="66" customFormat="1" ht="39" customHeight="1">
      <c r="C301" s="82"/>
      <c r="D301" s="82"/>
      <c r="E301" s="82"/>
      <c r="F301" s="82"/>
      <c r="G301" s="82"/>
      <c r="H301" s="82"/>
      <c r="I301" s="82"/>
      <c r="J301" s="82"/>
      <c r="K301" s="82"/>
      <c r="L301" s="82"/>
      <c r="M301" s="82"/>
      <c r="N301" s="82"/>
      <c r="O301" s="82"/>
      <c r="P301" s="82"/>
      <c r="Q301" s="82"/>
      <c r="R301" s="82"/>
      <c r="S301" s="82"/>
      <c r="T301" s="82"/>
      <c r="U301" s="82"/>
      <c r="V301" s="83"/>
    </row>
    <row r="302" spans="3:22" s="66" customFormat="1" ht="39" customHeight="1">
      <c r="C302" s="82"/>
      <c r="D302" s="82"/>
      <c r="E302" s="82"/>
      <c r="F302" s="82"/>
      <c r="G302" s="82"/>
      <c r="H302" s="82"/>
      <c r="I302" s="82"/>
      <c r="J302" s="82"/>
      <c r="K302" s="82"/>
      <c r="L302" s="82"/>
      <c r="M302" s="82"/>
      <c r="N302" s="82"/>
      <c r="O302" s="82"/>
      <c r="P302" s="82"/>
      <c r="Q302" s="82"/>
      <c r="R302" s="82"/>
      <c r="S302" s="82"/>
      <c r="T302" s="82"/>
      <c r="U302" s="82"/>
      <c r="V302" s="83"/>
    </row>
    <row r="303" spans="3:22" s="66" customFormat="1" ht="39" customHeight="1">
      <c r="C303" s="82"/>
      <c r="D303" s="82"/>
      <c r="E303" s="82"/>
      <c r="F303" s="82"/>
      <c r="G303" s="82"/>
      <c r="H303" s="82"/>
      <c r="I303" s="82"/>
      <c r="J303" s="82"/>
      <c r="K303" s="82"/>
      <c r="L303" s="82"/>
      <c r="M303" s="82"/>
      <c r="N303" s="82"/>
      <c r="O303" s="82"/>
      <c r="P303" s="82"/>
      <c r="Q303" s="82"/>
      <c r="R303" s="82"/>
      <c r="S303" s="82"/>
      <c r="T303" s="82"/>
      <c r="U303" s="82"/>
      <c r="V303" s="83"/>
    </row>
    <row r="304" spans="3:22" s="66" customFormat="1" ht="39" customHeight="1">
      <c r="C304" s="82"/>
      <c r="D304" s="82"/>
      <c r="E304" s="82"/>
      <c r="F304" s="82"/>
      <c r="G304" s="82"/>
      <c r="H304" s="82"/>
      <c r="I304" s="82"/>
      <c r="J304" s="82"/>
      <c r="K304" s="82"/>
      <c r="L304" s="82"/>
      <c r="M304" s="82"/>
      <c r="N304" s="82"/>
      <c r="O304" s="82"/>
      <c r="P304" s="82"/>
      <c r="Q304" s="82"/>
      <c r="R304" s="82"/>
      <c r="S304" s="82"/>
      <c r="T304" s="82"/>
      <c r="U304" s="82"/>
      <c r="V304" s="83"/>
    </row>
    <row r="305" spans="3:22" s="66" customFormat="1" ht="39" customHeight="1">
      <c r="C305" s="82"/>
      <c r="D305" s="82"/>
      <c r="E305" s="82"/>
      <c r="F305" s="82"/>
      <c r="G305" s="82"/>
      <c r="H305" s="82"/>
      <c r="I305" s="82"/>
      <c r="J305" s="82"/>
      <c r="K305" s="82"/>
      <c r="L305" s="82"/>
      <c r="M305" s="82"/>
      <c r="N305" s="82"/>
      <c r="O305" s="82"/>
      <c r="P305" s="82"/>
      <c r="Q305" s="82"/>
      <c r="R305" s="82"/>
      <c r="S305" s="82"/>
      <c r="T305" s="82"/>
      <c r="U305" s="82"/>
      <c r="V305" s="83"/>
    </row>
    <row r="306" spans="3:22" s="66" customFormat="1" ht="39" customHeight="1">
      <c r="C306" s="82"/>
      <c r="D306" s="82"/>
      <c r="E306" s="82"/>
      <c r="F306" s="82"/>
      <c r="G306" s="82"/>
      <c r="H306" s="82"/>
      <c r="I306" s="82"/>
      <c r="J306" s="82"/>
      <c r="K306" s="82"/>
      <c r="L306" s="82"/>
      <c r="M306" s="82"/>
      <c r="N306" s="82"/>
      <c r="O306" s="82"/>
      <c r="P306" s="82"/>
      <c r="Q306" s="82"/>
      <c r="R306" s="82"/>
      <c r="S306" s="82"/>
      <c r="T306" s="82"/>
      <c r="U306" s="82"/>
      <c r="V306" s="83"/>
    </row>
    <row r="307" spans="3:22" s="66" customFormat="1" ht="39" customHeight="1">
      <c r="C307" s="82"/>
      <c r="D307" s="82"/>
      <c r="E307" s="82"/>
      <c r="F307" s="82"/>
      <c r="G307" s="82"/>
      <c r="H307" s="82"/>
      <c r="I307" s="82"/>
      <c r="J307" s="82"/>
      <c r="K307" s="82"/>
      <c r="L307" s="82"/>
      <c r="M307" s="82"/>
      <c r="N307" s="82"/>
      <c r="O307" s="82"/>
      <c r="P307" s="82"/>
      <c r="Q307" s="82"/>
      <c r="R307" s="82"/>
      <c r="S307" s="82"/>
      <c r="T307" s="82"/>
      <c r="U307" s="82"/>
      <c r="V307" s="83"/>
    </row>
    <row r="308" spans="3:22" s="66" customFormat="1" ht="39" customHeight="1">
      <c r="C308" s="82"/>
      <c r="D308" s="82"/>
      <c r="E308" s="82"/>
      <c r="F308" s="82"/>
      <c r="G308" s="82"/>
      <c r="H308" s="82"/>
      <c r="I308" s="82"/>
      <c r="J308" s="82"/>
      <c r="K308" s="82"/>
      <c r="L308" s="82"/>
      <c r="M308" s="82"/>
      <c r="N308" s="82"/>
      <c r="O308" s="82"/>
      <c r="P308" s="82"/>
      <c r="Q308" s="82"/>
      <c r="R308" s="82"/>
      <c r="S308" s="82"/>
      <c r="T308" s="82"/>
      <c r="U308" s="82"/>
      <c r="V308" s="83"/>
    </row>
    <row r="309" spans="3:22" s="66" customFormat="1" ht="39" customHeight="1">
      <c r="C309" s="82"/>
      <c r="D309" s="82"/>
      <c r="E309" s="82"/>
      <c r="F309" s="82"/>
      <c r="G309" s="82"/>
      <c r="H309" s="82"/>
      <c r="I309" s="82"/>
      <c r="J309" s="82"/>
      <c r="K309" s="82"/>
      <c r="L309" s="82"/>
      <c r="M309" s="82"/>
      <c r="N309" s="82"/>
      <c r="O309" s="82"/>
      <c r="P309" s="82"/>
      <c r="Q309" s="82"/>
      <c r="R309" s="82"/>
      <c r="S309" s="82"/>
      <c r="T309" s="82"/>
      <c r="U309" s="82"/>
      <c r="V309" s="83"/>
    </row>
    <row r="310" spans="3:22" s="66" customFormat="1" ht="39" customHeight="1">
      <c r="C310" s="82"/>
      <c r="D310" s="82"/>
      <c r="E310" s="82"/>
      <c r="F310" s="82"/>
      <c r="G310" s="82"/>
      <c r="H310" s="82"/>
      <c r="I310" s="82"/>
      <c r="J310" s="82"/>
      <c r="K310" s="82"/>
      <c r="L310" s="82"/>
      <c r="M310" s="82"/>
      <c r="N310" s="82"/>
      <c r="O310" s="82"/>
      <c r="P310" s="82"/>
      <c r="Q310" s="82"/>
      <c r="R310" s="82"/>
      <c r="S310" s="82"/>
      <c r="T310" s="82"/>
      <c r="U310" s="82"/>
      <c r="V310" s="83"/>
    </row>
    <row r="311" spans="3:22" s="66" customFormat="1" ht="39" customHeight="1">
      <c r="C311" s="82"/>
      <c r="D311" s="82"/>
      <c r="E311" s="82"/>
      <c r="F311" s="82"/>
      <c r="G311" s="82"/>
      <c r="H311" s="82"/>
      <c r="I311" s="82"/>
      <c r="J311" s="82"/>
      <c r="K311" s="82"/>
      <c r="L311" s="82"/>
      <c r="M311" s="82"/>
      <c r="N311" s="82"/>
      <c r="O311" s="82"/>
      <c r="P311" s="82"/>
      <c r="Q311" s="82"/>
      <c r="R311" s="82"/>
      <c r="S311" s="82"/>
      <c r="T311" s="82"/>
      <c r="U311" s="82"/>
      <c r="V311" s="83"/>
    </row>
    <row r="312" spans="3:22" s="66" customFormat="1" ht="39" customHeight="1">
      <c r="C312" s="82"/>
      <c r="D312" s="82"/>
      <c r="E312" s="82"/>
      <c r="F312" s="82"/>
      <c r="G312" s="82"/>
      <c r="H312" s="82"/>
      <c r="I312" s="82"/>
      <c r="J312" s="82"/>
      <c r="K312" s="82"/>
      <c r="L312" s="82"/>
      <c r="M312" s="82"/>
      <c r="N312" s="82"/>
      <c r="O312" s="82"/>
      <c r="P312" s="82"/>
      <c r="Q312" s="82"/>
      <c r="R312" s="82"/>
      <c r="S312" s="82"/>
      <c r="T312" s="82"/>
      <c r="U312" s="82"/>
      <c r="V312" s="83"/>
    </row>
    <row r="313" spans="3:22" s="66" customFormat="1" ht="39" customHeight="1">
      <c r="C313" s="82"/>
      <c r="D313" s="82"/>
      <c r="E313" s="82"/>
      <c r="F313" s="82"/>
      <c r="G313" s="82"/>
      <c r="H313" s="82"/>
      <c r="I313" s="82"/>
      <c r="J313" s="82"/>
      <c r="K313" s="82"/>
      <c r="L313" s="82"/>
      <c r="M313" s="82"/>
      <c r="N313" s="82"/>
      <c r="O313" s="82"/>
      <c r="P313" s="82"/>
      <c r="Q313" s="82"/>
      <c r="R313" s="82"/>
      <c r="S313" s="82"/>
      <c r="T313" s="82"/>
      <c r="U313" s="82"/>
      <c r="V313" s="83"/>
    </row>
    <row r="314" spans="3:22" s="66" customFormat="1" ht="39" customHeight="1">
      <c r="C314" s="82"/>
      <c r="D314" s="82"/>
      <c r="E314" s="82"/>
      <c r="F314" s="82"/>
      <c r="G314" s="82"/>
      <c r="H314" s="82"/>
      <c r="I314" s="82"/>
      <c r="J314" s="82"/>
      <c r="K314" s="82"/>
      <c r="L314" s="82"/>
      <c r="M314" s="82"/>
      <c r="N314" s="82"/>
      <c r="O314" s="82"/>
      <c r="P314" s="82"/>
      <c r="Q314" s="82"/>
      <c r="R314" s="82"/>
      <c r="S314" s="82"/>
      <c r="T314" s="82"/>
      <c r="U314" s="82"/>
      <c r="V314" s="83"/>
    </row>
    <row r="315" spans="3:22" s="66" customFormat="1" ht="39" customHeight="1">
      <c r="C315" s="82"/>
      <c r="D315" s="82"/>
      <c r="E315" s="82"/>
      <c r="F315" s="82"/>
      <c r="G315" s="82"/>
      <c r="H315" s="82"/>
      <c r="I315" s="82"/>
      <c r="J315" s="82"/>
      <c r="K315" s="82"/>
      <c r="L315" s="82"/>
      <c r="M315" s="82"/>
      <c r="N315" s="82"/>
      <c r="O315" s="82"/>
      <c r="P315" s="82"/>
      <c r="Q315" s="82"/>
      <c r="R315" s="82"/>
      <c r="S315" s="82"/>
      <c r="T315" s="82"/>
      <c r="U315" s="82"/>
      <c r="V315" s="83"/>
    </row>
    <row r="316" spans="3:22" s="66" customFormat="1" ht="39" customHeight="1">
      <c r="C316" s="82"/>
      <c r="D316" s="82"/>
      <c r="E316" s="82"/>
      <c r="F316" s="82"/>
      <c r="G316" s="82"/>
      <c r="H316" s="82"/>
      <c r="I316" s="82"/>
      <c r="J316" s="82"/>
      <c r="K316" s="82"/>
      <c r="L316" s="82"/>
      <c r="M316" s="82"/>
      <c r="N316" s="82"/>
      <c r="O316" s="82"/>
      <c r="P316" s="82"/>
      <c r="Q316" s="82"/>
      <c r="R316" s="82"/>
      <c r="S316" s="82"/>
      <c r="T316" s="82"/>
      <c r="U316" s="82"/>
      <c r="V316" s="83"/>
    </row>
    <row r="317" spans="3:22" s="66" customFormat="1" ht="39" customHeight="1">
      <c r="C317" s="82"/>
      <c r="D317" s="82"/>
      <c r="E317" s="82"/>
      <c r="F317" s="82"/>
      <c r="G317" s="82"/>
      <c r="H317" s="82"/>
      <c r="I317" s="82"/>
      <c r="J317" s="82"/>
      <c r="K317" s="82"/>
      <c r="L317" s="82"/>
      <c r="M317" s="82"/>
      <c r="N317" s="82"/>
      <c r="O317" s="82"/>
      <c r="P317" s="82"/>
      <c r="Q317" s="82"/>
      <c r="R317" s="82"/>
      <c r="S317" s="82"/>
      <c r="T317" s="82"/>
      <c r="U317" s="82"/>
      <c r="V317" s="83"/>
    </row>
    <row r="318" spans="3:22" s="66" customFormat="1" ht="39" customHeight="1">
      <c r="C318" s="82"/>
      <c r="D318" s="82"/>
      <c r="E318" s="82"/>
      <c r="F318" s="82"/>
      <c r="G318" s="82"/>
      <c r="H318" s="82"/>
      <c r="I318" s="82"/>
      <c r="J318" s="82"/>
      <c r="K318" s="82"/>
      <c r="L318" s="82"/>
      <c r="M318" s="82"/>
      <c r="N318" s="82"/>
      <c r="O318" s="82"/>
      <c r="P318" s="82"/>
      <c r="Q318" s="82"/>
      <c r="R318" s="82"/>
      <c r="S318" s="82"/>
      <c r="T318" s="82"/>
      <c r="U318" s="82"/>
      <c r="V318" s="83"/>
    </row>
    <row r="319" spans="3:22" s="66" customFormat="1" ht="39" customHeight="1">
      <c r="C319" s="82"/>
      <c r="D319" s="82"/>
      <c r="E319" s="82"/>
      <c r="F319" s="82"/>
      <c r="G319" s="82"/>
      <c r="H319" s="82"/>
      <c r="I319" s="82"/>
      <c r="J319" s="82"/>
      <c r="K319" s="82"/>
      <c r="L319" s="82"/>
      <c r="M319" s="82"/>
      <c r="N319" s="82"/>
      <c r="O319" s="82"/>
      <c r="P319" s="82"/>
      <c r="Q319" s="82"/>
      <c r="R319" s="82"/>
      <c r="S319" s="82"/>
      <c r="T319" s="82"/>
      <c r="U319" s="82"/>
      <c r="V319" s="83"/>
    </row>
    <row r="320" spans="3:22" s="66" customFormat="1" ht="39" customHeight="1">
      <c r="C320" s="82"/>
      <c r="D320" s="82"/>
      <c r="E320" s="82"/>
      <c r="F320" s="82"/>
      <c r="G320" s="82"/>
      <c r="H320" s="82"/>
      <c r="I320" s="82"/>
      <c r="J320" s="82"/>
      <c r="K320" s="82"/>
      <c r="L320" s="82"/>
      <c r="M320" s="82"/>
      <c r="N320" s="82"/>
      <c r="O320" s="82"/>
      <c r="P320" s="82"/>
      <c r="Q320" s="82"/>
      <c r="R320" s="82"/>
      <c r="S320" s="82"/>
      <c r="T320" s="82"/>
      <c r="U320" s="82"/>
      <c r="V320" s="83"/>
    </row>
    <row r="321" spans="3:22" s="66" customFormat="1" ht="39" customHeight="1">
      <c r="C321" s="82"/>
      <c r="D321" s="82"/>
      <c r="E321" s="82"/>
      <c r="F321" s="82"/>
      <c r="G321" s="82"/>
      <c r="H321" s="82"/>
      <c r="I321" s="82"/>
      <c r="J321" s="82"/>
      <c r="K321" s="82"/>
      <c r="L321" s="82"/>
      <c r="M321" s="82"/>
      <c r="N321" s="82"/>
      <c r="O321" s="82"/>
      <c r="P321" s="82"/>
      <c r="Q321" s="82"/>
      <c r="R321" s="82"/>
      <c r="S321" s="82"/>
      <c r="T321" s="82"/>
      <c r="U321" s="82"/>
      <c r="V321" s="83"/>
    </row>
    <row r="322" spans="3:22" s="66" customFormat="1" ht="39" customHeight="1">
      <c r="C322" s="82"/>
      <c r="D322" s="82"/>
      <c r="E322" s="82"/>
      <c r="F322" s="82"/>
      <c r="G322" s="82"/>
      <c r="H322" s="82"/>
      <c r="I322" s="82"/>
      <c r="J322" s="82"/>
      <c r="K322" s="82"/>
      <c r="L322" s="82"/>
      <c r="M322" s="82"/>
      <c r="N322" s="82"/>
      <c r="O322" s="82"/>
      <c r="P322" s="82"/>
      <c r="Q322" s="82"/>
      <c r="R322" s="82"/>
      <c r="S322" s="82"/>
      <c r="T322" s="82"/>
      <c r="U322" s="82"/>
      <c r="V322" s="83"/>
    </row>
    <row r="323" spans="3:22" s="66" customFormat="1" ht="39" customHeight="1">
      <c r="C323" s="82"/>
      <c r="D323" s="82"/>
      <c r="E323" s="82"/>
      <c r="F323" s="82"/>
      <c r="G323" s="82"/>
      <c r="H323" s="82"/>
      <c r="I323" s="82"/>
      <c r="J323" s="82"/>
      <c r="K323" s="82"/>
      <c r="L323" s="82"/>
      <c r="M323" s="82"/>
      <c r="N323" s="82"/>
      <c r="O323" s="82"/>
      <c r="P323" s="82"/>
      <c r="Q323" s="82"/>
      <c r="R323" s="82"/>
      <c r="S323" s="82"/>
      <c r="T323" s="82"/>
      <c r="U323" s="82"/>
      <c r="V323" s="83"/>
    </row>
    <row r="324" spans="3:22" s="66" customFormat="1" ht="39" customHeight="1">
      <c r="C324" s="82"/>
      <c r="D324" s="82"/>
      <c r="E324" s="82"/>
      <c r="F324" s="82"/>
      <c r="G324" s="82"/>
      <c r="H324" s="82"/>
      <c r="I324" s="82"/>
      <c r="J324" s="82"/>
      <c r="K324" s="82"/>
      <c r="L324" s="82"/>
      <c r="M324" s="82"/>
      <c r="N324" s="82"/>
      <c r="O324" s="82"/>
      <c r="P324" s="82"/>
      <c r="Q324" s="82"/>
      <c r="R324" s="82"/>
      <c r="S324" s="82"/>
      <c r="T324" s="82"/>
      <c r="U324" s="82"/>
      <c r="V324" s="83"/>
    </row>
    <row r="325" spans="3:22" s="66" customFormat="1" ht="39" customHeight="1">
      <c r="C325" s="82"/>
      <c r="D325" s="82"/>
      <c r="E325" s="82"/>
      <c r="F325" s="82"/>
      <c r="G325" s="82"/>
      <c r="H325" s="82"/>
      <c r="I325" s="82"/>
      <c r="J325" s="82"/>
      <c r="K325" s="82"/>
      <c r="L325" s="82"/>
      <c r="M325" s="82"/>
      <c r="N325" s="82"/>
      <c r="O325" s="82"/>
      <c r="P325" s="82"/>
      <c r="Q325" s="82"/>
      <c r="R325" s="82"/>
      <c r="S325" s="82"/>
      <c r="T325" s="82"/>
      <c r="U325" s="82"/>
      <c r="V325" s="83"/>
    </row>
    <row r="326" spans="3:22" s="66" customFormat="1" ht="39" customHeight="1">
      <c r="C326" s="82"/>
      <c r="D326" s="82"/>
      <c r="E326" s="82"/>
      <c r="F326" s="82"/>
      <c r="G326" s="82"/>
      <c r="H326" s="82"/>
      <c r="I326" s="82"/>
      <c r="J326" s="82"/>
      <c r="K326" s="82"/>
      <c r="L326" s="82"/>
      <c r="M326" s="82"/>
      <c r="N326" s="82"/>
      <c r="O326" s="82"/>
      <c r="P326" s="82"/>
      <c r="Q326" s="82"/>
      <c r="R326" s="82"/>
      <c r="S326" s="82"/>
      <c r="T326" s="82"/>
      <c r="U326" s="82"/>
      <c r="V326" s="83"/>
    </row>
    <row r="327" spans="3:22" s="66" customFormat="1" ht="39" customHeight="1">
      <c r="C327" s="82"/>
      <c r="D327" s="82"/>
      <c r="E327" s="82"/>
      <c r="F327" s="82"/>
      <c r="G327" s="82"/>
      <c r="H327" s="82"/>
      <c r="I327" s="82"/>
      <c r="J327" s="82"/>
      <c r="K327" s="82"/>
      <c r="L327" s="82"/>
      <c r="M327" s="82"/>
      <c r="N327" s="82"/>
      <c r="O327" s="82"/>
      <c r="P327" s="82"/>
      <c r="Q327" s="82"/>
      <c r="R327" s="82"/>
      <c r="S327" s="82"/>
      <c r="T327" s="82"/>
      <c r="U327" s="82"/>
      <c r="V327" s="83"/>
    </row>
    <row r="328" spans="3:22" s="66" customFormat="1" ht="39" customHeight="1">
      <c r="C328" s="82"/>
      <c r="D328" s="82"/>
      <c r="E328" s="82"/>
      <c r="F328" s="82"/>
      <c r="G328" s="82"/>
      <c r="H328" s="82"/>
      <c r="I328" s="82"/>
      <c r="J328" s="82"/>
      <c r="K328" s="82"/>
      <c r="L328" s="82"/>
      <c r="M328" s="82"/>
      <c r="N328" s="82"/>
      <c r="O328" s="82"/>
      <c r="P328" s="82"/>
      <c r="Q328" s="82"/>
      <c r="R328" s="82"/>
      <c r="S328" s="82"/>
      <c r="T328" s="82"/>
      <c r="U328" s="82"/>
      <c r="V328" s="83"/>
    </row>
    <row r="329" spans="3:22" s="66" customFormat="1" ht="39" customHeight="1">
      <c r="C329" s="82"/>
      <c r="D329" s="82"/>
      <c r="E329" s="82"/>
      <c r="F329" s="82"/>
      <c r="G329" s="82"/>
      <c r="H329" s="82"/>
      <c r="I329" s="82"/>
      <c r="J329" s="82"/>
      <c r="K329" s="82"/>
      <c r="L329" s="82"/>
      <c r="M329" s="82"/>
      <c r="N329" s="82"/>
      <c r="O329" s="82"/>
      <c r="P329" s="82"/>
      <c r="Q329" s="82"/>
      <c r="R329" s="82"/>
      <c r="S329" s="82"/>
      <c r="T329" s="82"/>
      <c r="U329" s="82"/>
      <c r="V329" s="83"/>
    </row>
    <row r="330" spans="3:22" s="66" customFormat="1" ht="39" customHeight="1">
      <c r="C330" s="82"/>
      <c r="D330" s="82"/>
      <c r="E330" s="82"/>
      <c r="F330" s="82"/>
      <c r="G330" s="82"/>
      <c r="H330" s="82"/>
      <c r="I330" s="82"/>
      <c r="J330" s="82"/>
      <c r="K330" s="82"/>
      <c r="L330" s="82"/>
      <c r="M330" s="82"/>
      <c r="N330" s="82"/>
      <c r="O330" s="82"/>
      <c r="P330" s="82"/>
      <c r="Q330" s="82"/>
      <c r="R330" s="82"/>
      <c r="S330" s="82"/>
      <c r="T330" s="82"/>
      <c r="U330" s="82"/>
      <c r="V330" s="83"/>
    </row>
    <row r="331" spans="3:22" s="66" customFormat="1" ht="39" customHeight="1">
      <c r="C331" s="82"/>
      <c r="D331" s="82"/>
      <c r="E331" s="82"/>
      <c r="F331" s="82"/>
      <c r="G331" s="82"/>
      <c r="H331" s="82"/>
      <c r="I331" s="82"/>
      <c r="J331" s="82"/>
      <c r="K331" s="82"/>
      <c r="L331" s="82"/>
      <c r="M331" s="82"/>
      <c r="N331" s="82"/>
      <c r="O331" s="82"/>
      <c r="P331" s="82"/>
      <c r="Q331" s="82"/>
      <c r="R331" s="82"/>
      <c r="S331" s="82"/>
      <c r="T331" s="82"/>
      <c r="U331" s="82"/>
      <c r="V331" s="83"/>
    </row>
    <row r="332" spans="3:22" s="66" customFormat="1" ht="39" customHeight="1">
      <c r="C332" s="82"/>
      <c r="D332" s="82"/>
      <c r="E332" s="82"/>
      <c r="F332" s="82"/>
      <c r="G332" s="82"/>
      <c r="H332" s="82"/>
      <c r="I332" s="82"/>
      <c r="J332" s="82"/>
      <c r="K332" s="82"/>
      <c r="L332" s="82"/>
      <c r="M332" s="82"/>
      <c r="N332" s="82"/>
      <c r="O332" s="82"/>
      <c r="P332" s="82"/>
      <c r="Q332" s="82"/>
      <c r="R332" s="82"/>
      <c r="S332" s="82"/>
      <c r="T332" s="82"/>
      <c r="U332" s="82"/>
      <c r="V332" s="83"/>
    </row>
    <row r="333" spans="3:22" s="66" customFormat="1" ht="39" customHeight="1">
      <c r="C333" s="82"/>
      <c r="D333" s="82"/>
      <c r="E333" s="82"/>
      <c r="F333" s="82"/>
      <c r="G333" s="82"/>
      <c r="H333" s="82"/>
      <c r="I333" s="82"/>
      <c r="J333" s="82"/>
      <c r="K333" s="82"/>
      <c r="L333" s="82"/>
      <c r="M333" s="82"/>
      <c r="N333" s="82"/>
      <c r="O333" s="82"/>
      <c r="P333" s="82"/>
      <c r="Q333" s="82"/>
      <c r="R333" s="82"/>
      <c r="S333" s="82"/>
      <c r="T333" s="82"/>
      <c r="U333" s="82"/>
      <c r="V333" s="83"/>
    </row>
    <row r="334" spans="3:22" s="66" customFormat="1" ht="39" customHeight="1">
      <c r="C334" s="82"/>
      <c r="D334" s="82"/>
      <c r="E334" s="82"/>
      <c r="F334" s="82"/>
      <c r="G334" s="82"/>
      <c r="H334" s="82"/>
      <c r="I334" s="82"/>
      <c r="J334" s="82"/>
      <c r="K334" s="82"/>
      <c r="L334" s="82"/>
      <c r="M334" s="82"/>
      <c r="N334" s="82"/>
      <c r="O334" s="82"/>
      <c r="P334" s="82"/>
      <c r="Q334" s="82"/>
      <c r="R334" s="82"/>
      <c r="S334" s="82"/>
      <c r="T334" s="82"/>
      <c r="U334" s="82"/>
      <c r="V334" s="83"/>
    </row>
    <row r="335" spans="3:22" s="66" customFormat="1" ht="39" customHeight="1">
      <c r="C335" s="82"/>
      <c r="D335" s="82"/>
      <c r="E335" s="82"/>
      <c r="F335" s="82"/>
      <c r="G335" s="82"/>
      <c r="H335" s="82"/>
      <c r="I335" s="82"/>
      <c r="J335" s="82"/>
      <c r="K335" s="82"/>
      <c r="L335" s="82"/>
      <c r="M335" s="82"/>
      <c r="N335" s="82"/>
      <c r="O335" s="82"/>
      <c r="P335" s="82"/>
      <c r="Q335" s="82"/>
      <c r="R335" s="82"/>
      <c r="S335" s="82"/>
      <c r="T335" s="82"/>
      <c r="U335" s="82"/>
      <c r="V335" s="83"/>
    </row>
    <row r="336" spans="3:22" s="66" customFormat="1" ht="39" customHeight="1">
      <c r="C336" s="82"/>
      <c r="D336" s="82"/>
      <c r="E336" s="82"/>
      <c r="F336" s="82"/>
      <c r="G336" s="82"/>
      <c r="H336" s="82"/>
      <c r="I336" s="82"/>
      <c r="J336" s="82"/>
      <c r="K336" s="82"/>
      <c r="L336" s="82"/>
      <c r="M336" s="82"/>
      <c r="N336" s="82"/>
      <c r="O336" s="82"/>
      <c r="P336" s="82"/>
      <c r="Q336" s="82"/>
      <c r="R336" s="82"/>
      <c r="S336" s="82"/>
      <c r="T336" s="82"/>
      <c r="U336" s="82"/>
      <c r="V336" s="83"/>
    </row>
    <row r="337" spans="3:22" s="66" customFormat="1" ht="39" customHeight="1">
      <c r="C337" s="82"/>
      <c r="D337" s="82"/>
      <c r="E337" s="82"/>
      <c r="F337" s="82"/>
      <c r="G337" s="82"/>
      <c r="H337" s="82"/>
      <c r="I337" s="82"/>
      <c r="J337" s="82"/>
      <c r="K337" s="82"/>
      <c r="L337" s="82"/>
      <c r="M337" s="82"/>
      <c r="N337" s="82"/>
      <c r="O337" s="82"/>
      <c r="P337" s="82"/>
      <c r="Q337" s="82"/>
      <c r="R337" s="82"/>
      <c r="S337" s="82"/>
      <c r="T337" s="82"/>
      <c r="U337" s="82"/>
      <c r="V337" s="83"/>
    </row>
    <row r="338" spans="3:22" s="66" customFormat="1" ht="39" customHeight="1">
      <c r="C338" s="82"/>
      <c r="D338" s="82"/>
      <c r="E338" s="82"/>
      <c r="F338" s="82"/>
      <c r="G338" s="82"/>
      <c r="H338" s="82"/>
      <c r="I338" s="82"/>
      <c r="J338" s="82"/>
      <c r="K338" s="82"/>
      <c r="L338" s="82"/>
      <c r="M338" s="82"/>
      <c r="N338" s="82"/>
      <c r="O338" s="82"/>
      <c r="P338" s="82"/>
      <c r="Q338" s="82"/>
      <c r="R338" s="82"/>
      <c r="S338" s="82"/>
      <c r="T338" s="82"/>
      <c r="U338" s="82"/>
      <c r="V338" s="83"/>
    </row>
    <row r="339" spans="3:22" s="66" customFormat="1" ht="39" customHeight="1">
      <c r="C339" s="82"/>
      <c r="D339" s="82"/>
      <c r="E339" s="82"/>
      <c r="F339" s="82"/>
      <c r="G339" s="82"/>
      <c r="H339" s="82"/>
      <c r="I339" s="82"/>
      <c r="J339" s="82"/>
      <c r="K339" s="82"/>
      <c r="L339" s="82"/>
      <c r="M339" s="82"/>
      <c r="N339" s="82"/>
      <c r="O339" s="82"/>
      <c r="P339" s="82"/>
      <c r="Q339" s="82"/>
      <c r="R339" s="82"/>
      <c r="S339" s="82"/>
      <c r="T339" s="82"/>
      <c r="U339" s="82"/>
      <c r="V339" s="83"/>
    </row>
    <row r="340" spans="3:22" s="66" customFormat="1" ht="39" customHeight="1">
      <c r="C340" s="82"/>
      <c r="D340" s="82"/>
      <c r="E340" s="82"/>
      <c r="F340" s="82"/>
      <c r="G340" s="82"/>
      <c r="H340" s="82"/>
      <c r="I340" s="82"/>
      <c r="J340" s="82"/>
      <c r="K340" s="82"/>
      <c r="L340" s="82"/>
      <c r="M340" s="82"/>
      <c r="N340" s="82"/>
      <c r="O340" s="82"/>
      <c r="P340" s="82"/>
      <c r="Q340" s="82"/>
      <c r="R340" s="82"/>
      <c r="S340" s="82"/>
      <c r="T340" s="82"/>
      <c r="U340" s="82"/>
      <c r="V340" s="83"/>
    </row>
    <row r="341" spans="3:22" s="66" customFormat="1" ht="39" customHeight="1">
      <c r="C341" s="82"/>
      <c r="D341" s="82"/>
      <c r="E341" s="82"/>
      <c r="F341" s="82"/>
      <c r="G341" s="82"/>
      <c r="H341" s="82"/>
      <c r="I341" s="82"/>
      <c r="J341" s="82"/>
      <c r="K341" s="82"/>
      <c r="L341" s="82"/>
      <c r="M341" s="82"/>
      <c r="N341" s="82"/>
      <c r="O341" s="82"/>
      <c r="P341" s="82"/>
      <c r="Q341" s="82"/>
      <c r="R341" s="82"/>
      <c r="S341" s="82"/>
      <c r="T341" s="82"/>
      <c r="U341" s="82"/>
      <c r="V341" s="83"/>
    </row>
    <row r="342" spans="3:22" s="66" customFormat="1" ht="39" customHeight="1">
      <c r="C342" s="82"/>
      <c r="D342" s="82"/>
      <c r="E342" s="82"/>
      <c r="F342" s="82"/>
      <c r="G342" s="82"/>
      <c r="H342" s="82"/>
      <c r="I342" s="82"/>
      <c r="J342" s="82"/>
      <c r="K342" s="82"/>
      <c r="L342" s="82"/>
      <c r="M342" s="82"/>
      <c r="N342" s="82"/>
      <c r="O342" s="82"/>
      <c r="P342" s="82"/>
      <c r="Q342" s="82"/>
      <c r="R342" s="82"/>
      <c r="S342" s="82"/>
      <c r="T342" s="82"/>
      <c r="U342" s="82"/>
      <c r="V342" s="83"/>
    </row>
    <row r="343" spans="3:22" s="66" customFormat="1" ht="39" customHeight="1">
      <c r="C343" s="82"/>
      <c r="D343" s="82"/>
      <c r="E343" s="82"/>
      <c r="F343" s="82"/>
      <c r="G343" s="82"/>
      <c r="H343" s="82"/>
      <c r="I343" s="82"/>
      <c r="J343" s="82"/>
      <c r="K343" s="82"/>
      <c r="L343" s="82"/>
      <c r="M343" s="82"/>
      <c r="N343" s="82"/>
      <c r="O343" s="82"/>
      <c r="P343" s="82"/>
      <c r="Q343" s="82"/>
      <c r="R343" s="82"/>
      <c r="S343" s="82"/>
      <c r="T343" s="82"/>
      <c r="U343" s="82"/>
      <c r="V343" s="83"/>
    </row>
    <row r="344" spans="3:22" s="66" customFormat="1" ht="39" customHeight="1">
      <c r="C344" s="82"/>
      <c r="D344" s="82"/>
      <c r="E344" s="82"/>
      <c r="F344" s="82"/>
      <c r="G344" s="82"/>
      <c r="H344" s="82"/>
      <c r="I344" s="82"/>
      <c r="J344" s="82"/>
      <c r="K344" s="82"/>
      <c r="L344" s="82"/>
      <c r="M344" s="82"/>
      <c r="N344" s="82"/>
      <c r="O344" s="82"/>
      <c r="P344" s="82"/>
      <c r="Q344" s="82"/>
      <c r="R344" s="82"/>
      <c r="S344" s="82"/>
      <c r="T344" s="82"/>
      <c r="U344" s="82"/>
      <c r="V344" s="83"/>
    </row>
    <row r="345" spans="3:22" s="66" customFormat="1" ht="39" customHeight="1">
      <c r="C345" s="82"/>
      <c r="D345" s="82"/>
      <c r="E345" s="82"/>
      <c r="F345" s="82"/>
      <c r="G345" s="82"/>
      <c r="H345" s="82"/>
      <c r="I345" s="82"/>
      <c r="J345" s="82"/>
      <c r="K345" s="82"/>
      <c r="L345" s="82"/>
      <c r="M345" s="82"/>
      <c r="N345" s="82"/>
      <c r="O345" s="82"/>
      <c r="P345" s="82"/>
      <c r="Q345" s="82"/>
      <c r="R345" s="82"/>
      <c r="S345" s="82"/>
      <c r="T345" s="82"/>
      <c r="U345" s="82"/>
      <c r="V345" s="83"/>
    </row>
    <row r="346" spans="3:22" s="66" customFormat="1" ht="39" customHeight="1">
      <c r="C346" s="82"/>
      <c r="D346" s="82"/>
      <c r="E346" s="82"/>
      <c r="F346" s="82"/>
      <c r="G346" s="82"/>
      <c r="H346" s="82"/>
      <c r="I346" s="82"/>
      <c r="J346" s="82"/>
      <c r="K346" s="82"/>
      <c r="L346" s="82"/>
      <c r="M346" s="82"/>
      <c r="N346" s="82"/>
      <c r="O346" s="82"/>
      <c r="P346" s="82"/>
      <c r="Q346" s="82"/>
      <c r="R346" s="82"/>
      <c r="S346" s="82"/>
      <c r="T346" s="82"/>
      <c r="U346" s="82"/>
      <c r="V346" s="83"/>
    </row>
    <row r="347" spans="3:22" s="66" customFormat="1" ht="39" customHeight="1">
      <c r="C347" s="82"/>
      <c r="D347" s="82"/>
      <c r="E347" s="82"/>
      <c r="F347" s="82"/>
      <c r="G347" s="82"/>
      <c r="H347" s="82"/>
      <c r="I347" s="82"/>
      <c r="J347" s="82"/>
      <c r="K347" s="82"/>
      <c r="L347" s="82"/>
      <c r="M347" s="82"/>
      <c r="N347" s="82"/>
      <c r="O347" s="82"/>
      <c r="P347" s="82"/>
      <c r="Q347" s="82"/>
      <c r="R347" s="82"/>
      <c r="S347" s="82"/>
      <c r="T347" s="82"/>
      <c r="U347" s="82"/>
      <c r="V347" s="83"/>
    </row>
    <row r="348" spans="3:22" s="66" customFormat="1" ht="39" customHeight="1">
      <c r="C348" s="82"/>
      <c r="D348" s="82"/>
      <c r="E348" s="82"/>
      <c r="F348" s="82"/>
      <c r="G348" s="82"/>
      <c r="H348" s="82"/>
      <c r="I348" s="82"/>
      <c r="J348" s="82"/>
      <c r="K348" s="82"/>
      <c r="L348" s="82"/>
      <c r="M348" s="82"/>
      <c r="N348" s="82"/>
      <c r="O348" s="82"/>
      <c r="P348" s="82"/>
      <c r="Q348" s="82"/>
      <c r="R348" s="82"/>
      <c r="S348" s="82"/>
      <c r="T348" s="82"/>
      <c r="U348" s="82"/>
      <c r="V348" s="83"/>
    </row>
    <row r="349" spans="3:22" s="66" customFormat="1" ht="39" customHeight="1">
      <c r="C349" s="82"/>
      <c r="D349" s="82"/>
      <c r="E349" s="82"/>
      <c r="F349" s="82"/>
      <c r="G349" s="82"/>
      <c r="H349" s="82"/>
      <c r="I349" s="82"/>
      <c r="J349" s="82"/>
      <c r="K349" s="82"/>
      <c r="L349" s="82"/>
      <c r="M349" s="82"/>
      <c r="N349" s="82"/>
      <c r="O349" s="82"/>
      <c r="P349" s="82"/>
      <c r="Q349" s="82"/>
      <c r="R349" s="82"/>
      <c r="S349" s="82"/>
      <c r="T349" s="82"/>
      <c r="U349" s="82"/>
      <c r="V349" s="83"/>
    </row>
    <row r="350" spans="3:22" s="66" customFormat="1" ht="39" customHeight="1">
      <c r="C350" s="82"/>
      <c r="D350" s="82"/>
      <c r="E350" s="82"/>
      <c r="F350" s="82"/>
      <c r="G350" s="82"/>
      <c r="H350" s="82"/>
      <c r="I350" s="82"/>
      <c r="J350" s="82"/>
      <c r="K350" s="82"/>
      <c r="L350" s="82"/>
      <c r="M350" s="82"/>
      <c r="N350" s="82"/>
      <c r="O350" s="82"/>
      <c r="P350" s="82"/>
      <c r="Q350" s="82"/>
      <c r="R350" s="82"/>
      <c r="S350" s="82"/>
      <c r="T350" s="82"/>
      <c r="U350" s="82"/>
      <c r="V350" s="83"/>
    </row>
    <row r="351" spans="3:22" s="66" customFormat="1" ht="39" customHeight="1">
      <c r="C351" s="82"/>
      <c r="D351" s="82"/>
      <c r="E351" s="82"/>
      <c r="F351" s="82"/>
      <c r="G351" s="82"/>
      <c r="H351" s="82"/>
      <c r="I351" s="82"/>
      <c r="J351" s="82"/>
      <c r="K351" s="82"/>
      <c r="L351" s="82"/>
      <c r="M351" s="82"/>
      <c r="N351" s="82"/>
      <c r="O351" s="82"/>
      <c r="P351" s="82"/>
      <c r="Q351" s="82"/>
      <c r="R351" s="82"/>
      <c r="S351" s="82"/>
      <c r="T351" s="82"/>
      <c r="U351" s="82"/>
      <c r="V351" s="83"/>
    </row>
    <row r="352" spans="3:22" s="66" customFormat="1" ht="39" customHeight="1">
      <c r="C352" s="82"/>
      <c r="D352" s="82"/>
      <c r="E352" s="82"/>
      <c r="F352" s="82"/>
      <c r="G352" s="82"/>
      <c r="H352" s="82"/>
      <c r="I352" s="82"/>
      <c r="J352" s="82"/>
      <c r="K352" s="82"/>
      <c r="L352" s="82"/>
      <c r="M352" s="82"/>
      <c r="N352" s="82"/>
      <c r="O352" s="82"/>
      <c r="P352" s="82"/>
      <c r="Q352" s="82"/>
      <c r="R352" s="82"/>
      <c r="S352" s="82"/>
      <c r="T352" s="82"/>
      <c r="U352" s="82"/>
      <c r="V352" s="83"/>
    </row>
    <row r="353" spans="3:22" s="66" customFormat="1" ht="39" customHeight="1">
      <c r="C353" s="82"/>
      <c r="D353" s="82"/>
      <c r="E353" s="82"/>
      <c r="F353" s="82"/>
      <c r="G353" s="82"/>
      <c r="H353" s="82"/>
      <c r="I353" s="82"/>
      <c r="J353" s="82"/>
      <c r="K353" s="82"/>
      <c r="L353" s="82"/>
      <c r="M353" s="82"/>
      <c r="N353" s="82"/>
      <c r="O353" s="82"/>
      <c r="P353" s="82"/>
      <c r="Q353" s="82"/>
      <c r="R353" s="82"/>
      <c r="S353" s="82"/>
      <c r="T353" s="82"/>
      <c r="U353" s="82"/>
      <c r="V353" s="83"/>
    </row>
    <row r="354" spans="3:22" s="66" customFormat="1" ht="39" customHeight="1">
      <c r="C354" s="82"/>
      <c r="D354" s="82"/>
      <c r="E354" s="82"/>
      <c r="F354" s="82"/>
      <c r="G354" s="82"/>
      <c r="H354" s="82"/>
      <c r="I354" s="82"/>
      <c r="J354" s="82"/>
      <c r="K354" s="82"/>
      <c r="L354" s="82"/>
      <c r="M354" s="82"/>
      <c r="N354" s="82"/>
      <c r="O354" s="82"/>
      <c r="P354" s="82"/>
      <c r="Q354" s="82"/>
      <c r="R354" s="82"/>
      <c r="S354" s="82"/>
      <c r="T354" s="82"/>
      <c r="U354" s="82"/>
      <c r="V354" s="83"/>
    </row>
    <row r="355" spans="3:22" s="66" customFormat="1" ht="39" customHeight="1">
      <c r="C355" s="82"/>
      <c r="D355" s="82"/>
      <c r="E355" s="82"/>
      <c r="F355" s="82"/>
      <c r="G355" s="82"/>
      <c r="H355" s="82"/>
      <c r="I355" s="82"/>
      <c r="J355" s="82"/>
      <c r="K355" s="82"/>
      <c r="L355" s="82"/>
      <c r="M355" s="82"/>
      <c r="N355" s="82"/>
      <c r="O355" s="82"/>
      <c r="P355" s="82"/>
      <c r="Q355" s="82"/>
      <c r="R355" s="82"/>
      <c r="S355" s="82"/>
      <c r="T355" s="82"/>
      <c r="U355" s="82"/>
      <c r="V355" s="83"/>
    </row>
    <row r="356" spans="3:22" s="66" customFormat="1" ht="39" customHeight="1">
      <c r="C356" s="82"/>
      <c r="D356" s="82"/>
      <c r="E356" s="82"/>
      <c r="F356" s="82"/>
      <c r="G356" s="82"/>
      <c r="H356" s="82"/>
      <c r="I356" s="82"/>
      <c r="J356" s="82"/>
      <c r="K356" s="82"/>
      <c r="L356" s="82"/>
      <c r="M356" s="82"/>
      <c r="N356" s="82"/>
      <c r="O356" s="82"/>
      <c r="P356" s="82"/>
      <c r="Q356" s="82"/>
      <c r="R356" s="82"/>
      <c r="S356" s="82"/>
      <c r="T356" s="82"/>
      <c r="U356" s="82"/>
      <c r="V356" s="83"/>
    </row>
    <row r="357" spans="3:22" s="66" customFormat="1" ht="39" customHeight="1">
      <c r="C357" s="82"/>
      <c r="D357" s="82"/>
      <c r="E357" s="82"/>
      <c r="F357" s="82"/>
      <c r="G357" s="82"/>
      <c r="H357" s="82"/>
      <c r="I357" s="82"/>
      <c r="J357" s="82"/>
      <c r="K357" s="82"/>
      <c r="L357" s="82"/>
      <c r="M357" s="82"/>
      <c r="N357" s="82"/>
      <c r="O357" s="82"/>
      <c r="P357" s="82"/>
      <c r="Q357" s="82"/>
      <c r="R357" s="82"/>
      <c r="S357" s="82"/>
      <c r="T357" s="82"/>
      <c r="U357" s="82"/>
      <c r="V357" s="83"/>
    </row>
    <row r="358" spans="3:22" s="66" customFormat="1" ht="39" customHeight="1">
      <c r="C358" s="82"/>
      <c r="D358" s="82"/>
      <c r="E358" s="82"/>
      <c r="F358" s="82"/>
      <c r="G358" s="82"/>
      <c r="H358" s="82"/>
      <c r="I358" s="82"/>
      <c r="J358" s="82"/>
      <c r="K358" s="82"/>
      <c r="L358" s="82"/>
      <c r="M358" s="82"/>
      <c r="N358" s="82"/>
      <c r="O358" s="82"/>
      <c r="P358" s="82"/>
      <c r="Q358" s="82"/>
      <c r="R358" s="82"/>
      <c r="S358" s="82"/>
      <c r="T358" s="82"/>
      <c r="U358" s="82"/>
      <c r="V358" s="83"/>
    </row>
    <row r="359" spans="3:22" s="66" customFormat="1" ht="39" customHeight="1">
      <c r="C359" s="82"/>
      <c r="D359" s="82"/>
      <c r="E359" s="82"/>
      <c r="F359" s="82"/>
      <c r="G359" s="82"/>
      <c r="H359" s="82"/>
      <c r="I359" s="82"/>
      <c r="J359" s="82"/>
      <c r="K359" s="82"/>
      <c r="L359" s="82"/>
      <c r="M359" s="82"/>
      <c r="N359" s="82"/>
      <c r="O359" s="82"/>
      <c r="P359" s="82"/>
      <c r="Q359" s="82"/>
      <c r="R359" s="82"/>
      <c r="S359" s="82"/>
      <c r="T359" s="82"/>
      <c r="U359" s="82"/>
      <c r="V359" s="83"/>
    </row>
    <row r="360" spans="3:22" s="66" customFormat="1" ht="39" customHeight="1">
      <c r="C360" s="82"/>
      <c r="D360" s="82"/>
      <c r="E360" s="82"/>
      <c r="F360" s="82"/>
      <c r="G360" s="82"/>
      <c r="H360" s="82"/>
      <c r="I360" s="82"/>
      <c r="J360" s="82"/>
      <c r="K360" s="82"/>
      <c r="L360" s="82"/>
      <c r="M360" s="82"/>
      <c r="N360" s="82"/>
      <c r="O360" s="82"/>
      <c r="P360" s="82"/>
      <c r="Q360" s="82"/>
      <c r="R360" s="82"/>
      <c r="S360" s="82"/>
      <c r="T360" s="82"/>
      <c r="U360" s="82"/>
      <c r="V360" s="83"/>
    </row>
    <row r="361" spans="3:22" s="66" customFormat="1" ht="39" customHeight="1">
      <c r="C361" s="82"/>
      <c r="D361" s="82"/>
      <c r="E361" s="82"/>
      <c r="F361" s="82"/>
      <c r="G361" s="82"/>
      <c r="H361" s="82"/>
      <c r="I361" s="82"/>
      <c r="J361" s="82"/>
      <c r="K361" s="82"/>
      <c r="L361" s="82"/>
      <c r="M361" s="82"/>
      <c r="N361" s="82"/>
      <c r="O361" s="82"/>
      <c r="P361" s="82"/>
      <c r="Q361" s="82"/>
      <c r="R361" s="82"/>
      <c r="S361" s="82"/>
      <c r="T361" s="82"/>
      <c r="U361" s="82"/>
      <c r="V361" s="83"/>
    </row>
    <row r="362" spans="3:22" s="66" customFormat="1" ht="39" customHeight="1">
      <c r="C362" s="82"/>
      <c r="D362" s="82"/>
      <c r="E362" s="82"/>
      <c r="F362" s="82"/>
      <c r="G362" s="82"/>
      <c r="H362" s="82"/>
      <c r="I362" s="82"/>
      <c r="J362" s="82"/>
      <c r="K362" s="82"/>
      <c r="L362" s="82"/>
      <c r="M362" s="82"/>
      <c r="N362" s="82"/>
      <c r="O362" s="82"/>
      <c r="P362" s="82"/>
      <c r="Q362" s="82"/>
      <c r="R362" s="82"/>
      <c r="S362" s="82"/>
      <c r="T362" s="82"/>
      <c r="U362" s="82"/>
      <c r="V362" s="83"/>
    </row>
    <row r="363" spans="3:22" s="66" customFormat="1" ht="39" customHeight="1">
      <c r="C363" s="82"/>
      <c r="D363" s="82"/>
      <c r="E363" s="82"/>
      <c r="F363" s="82"/>
      <c r="G363" s="82"/>
      <c r="H363" s="82"/>
      <c r="I363" s="82"/>
      <c r="J363" s="82"/>
      <c r="K363" s="82"/>
      <c r="L363" s="82"/>
      <c r="M363" s="82"/>
      <c r="N363" s="82"/>
      <c r="O363" s="82"/>
      <c r="P363" s="82"/>
      <c r="Q363" s="82"/>
      <c r="R363" s="82"/>
      <c r="S363" s="82"/>
      <c r="T363" s="82"/>
      <c r="U363" s="82"/>
      <c r="V363" s="83"/>
    </row>
    <row r="364" spans="3:22" s="66" customFormat="1" ht="39" customHeight="1">
      <c r="C364" s="82"/>
      <c r="D364" s="82"/>
      <c r="E364" s="82"/>
      <c r="F364" s="82"/>
      <c r="G364" s="82"/>
      <c r="H364" s="82"/>
      <c r="I364" s="82"/>
      <c r="J364" s="82"/>
      <c r="K364" s="82"/>
      <c r="L364" s="82"/>
      <c r="M364" s="82"/>
      <c r="N364" s="82"/>
      <c r="O364" s="82"/>
      <c r="P364" s="82"/>
      <c r="Q364" s="82"/>
      <c r="R364" s="82"/>
      <c r="S364" s="82"/>
      <c r="T364" s="82"/>
      <c r="U364" s="82"/>
      <c r="V364" s="83"/>
    </row>
    <row r="365" spans="3:22" s="66" customFormat="1" ht="39" customHeight="1">
      <c r="C365" s="82"/>
      <c r="D365" s="82"/>
      <c r="E365" s="82"/>
      <c r="F365" s="82"/>
      <c r="G365" s="82"/>
      <c r="H365" s="82"/>
      <c r="I365" s="82"/>
      <c r="J365" s="82"/>
      <c r="K365" s="82"/>
      <c r="L365" s="82"/>
      <c r="M365" s="82"/>
      <c r="N365" s="82"/>
      <c r="O365" s="82"/>
      <c r="P365" s="82"/>
      <c r="Q365" s="82"/>
      <c r="R365" s="82"/>
      <c r="S365" s="82"/>
      <c r="T365" s="82"/>
      <c r="U365" s="82"/>
      <c r="V365" s="83"/>
    </row>
    <row r="366" spans="3:22" s="66" customFormat="1" ht="39" customHeight="1">
      <c r="C366" s="82"/>
      <c r="D366" s="82"/>
      <c r="E366" s="82"/>
      <c r="F366" s="82"/>
      <c r="G366" s="82"/>
      <c r="H366" s="82"/>
      <c r="I366" s="82"/>
      <c r="J366" s="82"/>
      <c r="K366" s="82"/>
      <c r="L366" s="82"/>
      <c r="M366" s="82"/>
      <c r="N366" s="82"/>
      <c r="O366" s="82"/>
      <c r="P366" s="82"/>
      <c r="Q366" s="82"/>
      <c r="R366" s="82"/>
      <c r="S366" s="82"/>
      <c r="T366" s="82"/>
      <c r="U366" s="82"/>
      <c r="V366" s="83"/>
    </row>
    <row r="367" spans="3:22" s="66" customFormat="1" ht="39" customHeight="1">
      <c r="C367" s="82"/>
      <c r="D367" s="82"/>
      <c r="E367" s="82"/>
      <c r="F367" s="82"/>
      <c r="G367" s="82"/>
      <c r="H367" s="82"/>
      <c r="I367" s="82"/>
      <c r="J367" s="82"/>
      <c r="K367" s="82"/>
      <c r="L367" s="82"/>
      <c r="M367" s="82"/>
      <c r="N367" s="82"/>
      <c r="O367" s="82"/>
      <c r="P367" s="82"/>
      <c r="Q367" s="82"/>
      <c r="R367" s="82"/>
      <c r="S367" s="82"/>
      <c r="T367" s="82"/>
      <c r="U367" s="82"/>
      <c r="V367" s="83"/>
    </row>
    <row r="368" spans="3:22" s="66" customFormat="1" ht="39" customHeight="1">
      <c r="C368" s="82"/>
      <c r="D368" s="82"/>
      <c r="E368" s="82"/>
      <c r="F368" s="82"/>
      <c r="G368" s="82"/>
      <c r="H368" s="82"/>
      <c r="I368" s="82"/>
      <c r="J368" s="82"/>
      <c r="K368" s="82"/>
      <c r="L368" s="82"/>
      <c r="M368" s="82"/>
      <c r="N368" s="82"/>
      <c r="O368" s="82"/>
      <c r="P368" s="82"/>
      <c r="Q368" s="82"/>
      <c r="R368" s="82"/>
      <c r="S368" s="82"/>
      <c r="T368" s="82"/>
      <c r="U368" s="82"/>
      <c r="V368" s="83"/>
    </row>
    <row r="369" spans="3:22" s="66" customFormat="1" ht="39" customHeight="1">
      <c r="C369" s="82"/>
      <c r="D369" s="82"/>
      <c r="E369" s="82"/>
      <c r="F369" s="82"/>
      <c r="G369" s="82"/>
      <c r="H369" s="82"/>
      <c r="I369" s="82"/>
      <c r="J369" s="82"/>
      <c r="K369" s="82"/>
      <c r="L369" s="82"/>
      <c r="M369" s="82"/>
      <c r="N369" s="82"/>
      <c r="O369" s="82"/>
      <c r="P369" s="82"/>
      <c r="Q369" s="82"/>
      <c r="R369" s="82"/>
      <c r="S369" s="82"/>
      <c r="T369" s="82"/>
      <c r="U369" s="82"/>
      <c r="V369" s="83"/>
    </row>
    <row r="370" spans="3:22" s="66" customFormat="1" ht="39" customHeight="1">
      <c r="C370" s="82"/>
      <c r="D370" s="82"/>
      <c r="E370" s="82"/>
      <c r="F370" s="82"/>
      <c r="G370" s="82"/>
      <c r="H370" s="82"/>
      <c r="I370" s="82"/>
      <c r="J370" s="82"/>
      <c r="K370" s="82"/>
      <c r="L370" s="82"/>
      <c r="M370" s="82"/>
      <c r="N370" s="82"/>
      <c r="O370" s="82"/>
      <c r="P370" s="82"/>
      <c r="Q370" s="82"/>
      <c r="R370" s="82"/>
      <c r="S370" s="82"/>
      <c r="T370" s="82"/>
      <c r="U370" s="82"/>
      <c r="V370" s="83"/>
    </row>
    <row r="371" spans="3:22" s="66" customFormat="1" ht="39" customHeight="1">
      <c r="C371" s="82"/>
      <c r="D371" s="82"/>
      <c r="E371" s="82"/>
      <c r="F371" s="82"/>
      <c r="G371" s="82"/>
      <c r="H371" s="82"/>
      <c r="I371" s="82"/>
      <c r="J371" s="82"/>
      <c r="K371" s="82"/>
      <c r="L371" s="82"/>
      <c r="M371" s="82"/>
      <c r="N371" s="82"/>
      <c r="O371" s="82"/>
      <c r="P371" s="82"/>
      <c r="Q371" s="82"/>
      <c r="R371" s="82"/>
      <c r="S371" s="82"/>
      <c r="T371" s="82"/>
      <c r="U371" s="82"/>
      <c r="V371" s="83"/>
    </row>
    <row r="372" spans="3:22" s="66" customFormat="1" ht="39" customHeight="1">
      <c r="C372" s="82"/>
      <c r="D372" s="82"/>
      <c r="E372" s="82"/>
      <c r="F372" s="82"/>
      <c r="G372" s="82"/>
      <c r="H372" s="82"/>
      <c r="I372" s="82"/>
      <c r="J372" s="82"/>
      <c r="K372" s="82"/>
      <c r="L372" s="82"/>
      <c r="M372" s="82"/>
      <c r="N372" s="82"/>
      <c r="O372" s="82"/>
      <c r="P372" s="82"/>
      <c r="Q372" s="82"/>
      <c r="R372" s="82"/>
      <c r="S372" s="82"/>
      <c r="T372" s="82"/>
      <c r="U372" s="82"/>
      <c r="V372" s="83"/>
    </row>
    <row r="373" spans="3:22" s="66" customFormat="1" ht="39" customHeight="1">
      <c r="C373" s="82"/>
      <c r="D373" s="82"/>
      <c r="E373" s="82"/>
      <c r="F373" s="82"/>
      <c r="G373" s="82"/>
      <c r="H373" s="82"/>
      <c r="I373" s="82"/>
      <c r="J373" s="82"/>
      <c r="K373" s="82"/>
      <c r="L373" s="82"/>
      <c r="M373" s="82"/>
      <c r="N373" s="82"/>
      <c r="O373" s="82"/>
      <c r="P373" s="82"/>
      <c r="Q373" s="82"/>
      <c r="R373" s="82"/>
      <c r="S373" s="82"/>
      <c r="T373" s="82"/>
      <c r="U373" s="82"/>
      <c r="V373" s="83"/>
    </row>
    <row r="374" spans="3:22" s="66" customFormat="1" ht="39" customHeight="1">
      <c r="C374" s="82"/>
      <c r="D374" s="82"/>
      <c r="E374" s="82"/>
      <c r="F374" s="82"/>
      <c r="G374" s="82"/>
      <c r="H374" s="82"/>
      <c r="I374" s="82"/>
      <c r="J374" s="82"/>
      <c r="K374" s="82"/>
      <c r="L374" s="82"/>
      <c r="M374" s="82"/>
      <c r="N374" s="82"/>
      <c r="O374" s="82"/>
      <c r="P374" s="82"/>
      <c r="Q374" s="82"/>
      <c r="R374" s="82"/>
      <c r="S374" s="82"/>
      <c r="T374" s="82"/>
      <c r="U374" s="82"/>
      <c r="V374" s="83"/>
    </row>
    <row r="375" spans="3:22" s="66" customFormat="1" ht="39" customHeight="1">
      <c r="C375" s="82"/>
      <c r="D375" s="82"/>
      <c r="E375" s="82"/>
      <c r="F375" s="82"/>
      <c r="G375" s="82"/>
      <c r="H375" s="82"/>
      <c r="I375" s="82"/>
      <c r="J375" s="82"/>
      <c r="K375" s="82"/>
      <c r="L375" s="82"/>
      <c r="M375" s="82"/>
      <c r="N375" s="82"/>
      <c r="O375" s="82"/>
      <c r="P375" s="82"/>
      <c r="Q375" s="82"/>
      <c r="R375" s="82"/>
      <c r="S375" s="82"/>
      <c r="T375" s="82"/>
      <c r="U375" s="82"/>
      <c r="V375" s="83"/>
    </row>
    <row r="376" spans="3:22" s="66" customFormat="1" ht="39" customHeight="1">
      <c r="C376" s="82"/>
      <c r="D376" s="82"/>
      <c r="E376" s="82"/>
      <c r="F376" s="82"/>
      <c r="G376" s="82"/>
      <c r="H376" s="82"/>
      <c r="I376" s="82"/>
      <c r="J376" s="82"/>
      <c r="K376" s="82"/>
      <c r="L376" s="82"/>
      <c r="M376" s="82"/>
      <c r="N376" s="82"/>
      <c r="O376" s="82"/>
      <c r="P376" s="82"/>
      <c r="Q376" s="82"/>
      <c r="R376" s="82"/>
      <c r="S376" s="82"/>
      <c r="T376" s="82"/>
      <c r="U376" s="82"/>
      <c r="V376" s="83"/>
    </row>
    <row r="377" spans="3:22" s="66" customFormat="1" ht="39" customHeight="1">
      <c r="C377" s="82"/>
      <c r="D377" s="82"/>
      <c r="E377" s="82"/>
      <c r="F377" s="82"/>
      <c r="G377" s="82"/>
      <c r="H377" s="82"/>
      <c r="I377" s="82"/>
      <c r="J377" s="82"/>
      <c r="K377" s="82"/>
      <c r="L377" s="82"/>
      <c r="M377" s="82"/>
      <c r="N377" s="82"/>
      <c r="O377" s="82"/>
      <c r="P377" s="82"/>
      <c r="Q377" s="82"/>
      <c r="R377" s="82"/>
      <c r="S377" s="82"/>
      <c r="T377" s="82"/>
      <c r="U377" s="82"/>
      <c r="V377" s="83"/>
    </row>
    <row r="378" spans="3:22" s="66" customFormat="1" ht="39" customHeight="1">
      <c r="C378" s="82"/>
      <c r="D378" s="82"/>
      <c r="E378" s="82"/>
      <c r="F378" s="82"/>
      <c r="G378" s="82"/>
      <c r="H378" s="82"/>
      <c r="I378" s="82"/>
      <c r="J378" s="82"/>
      <c r="K378" s="82"/>
      <c r="L378" s="82"/>
      <c r="M378" s="82"/>
      <c r="N378" s="82"/>
      <c r="O378" s="82"/>
      <c r="P378" s="82"/>
      <c r="Q378" s="82"/>
      <c r="R378" s="82"/>
      <c r="S378" s="82"/>
      <c r="T378" s="82"/>
      <c r="U378" s="82"/>
      <c r="V378" s="83"/>
    </row>
    <row r="379" spans="3:22" s="66" customFormat="1" ht="39" customHeight="1">
      <c r="C379" s="82"/>
      <c r="D379" s="82"/>
      <c r="E379" s="82"/>
      <c r="F379" s="82"/>
      <c r="G379" s="82"/>
      <c r="H379" s="82"/>
      <c r="I379" s="82"/>
      <c r="J379" s="82"/>
      <c r="K379" s="82"/>
      <c r="L379" s="82"/>
      <c r="M379" s="82"/>
      <c r="N379" s="82"/>
      <c r="O379" s="82"/>
      <c r="P379" s="82"/>
      <c r="Q379" s="82"/>
      <c r="R379" s="82"/>
      <c r="S379" s="82"/>
      <c r="T379" s="82"/>
      <c r="U379" s="82"/>
      <c r="V379" s="83"/>
    </row>
    <row r="380" spans="3:22" s="66" customFormat="1" ht="39" customHeight="1">
      <c r="C380" s="82"/>
      <c r="D380" s="82"/>
      <c r="E380" s="82"/>
      <c r="F380" s="82"/>
      <c r="G380" s="82"/>
      <c r="H380" s="82"/>
      <c r="I380" s="82"/>
      <c r="J380" s="82"/>
      <c r="K380" s="82"/>
      <c r="L380" s="82"/>
      <c r="M380" s="82"/>
      <c r="N380" s="82"/>
      <c r="O380" s="82"/>
      <c r="P380" s="82"/>
      <c r="Q380" s="82"/>
      <c r="R380" s="82"/>
      <c r="S380" s="82"/>
      <c r="T380" s="82"/>
      <c r="U380" s="82"/>
      <c r="V380" s="83"/>
    </row>
    <row r="381" spans="3:22" s="66" customFormat="1" ht="39" customHeight="1">
      <c r="C381" s="82"/>
      <c r="D381" s="82"/>
      <c r="E381" s="82"/>
      <c r="F381" s="82"/>
      <c r="G381" s="82"/>
      <c r="H381" s="82"/>
      <c r="I381" s="82"/>
      <c r="J381" s="82"/>
      <c r="K381" s="82"/>
      <c r="L381" s="82"/>
      <c r="M381" s="82"/>
      <c r="N381" s="82"/>
      <c r="O381" s="82"/>
      <c r="P381" s="82"/>
      <c r="Q381" s="82"/>
      <c r="R381" s="82"/>
      <c r="S381" s="82"/>
      <c r="T381" s="82"/>
      <c r="U381" s="82"/>
      <c r="V381" s="83"/>
    </row>
    <row r="382" spans="3:22" s="66" customFormat="1" ht="39" customHeight="1">
      <c r="C382" s="82"/>
      <c r="D382" s="82"/>
      <c r="E382" s="82"/>
      <c r="F382" s="82"/>
      <c r="G382" s="82"/>
      <c r="H382" s="82"/>
      <c r="I382" s="82"/>
      <c r="J382" s="82"/>
      <c r="K382" s="82"/>
      <c r="L382" s="82"/>
      <c r="M382" s="82"/>
      <c r="N382" s="82"/>
      <c r="O382" s="82"/>
      <c r="P382" s="82"/>
      <c r="Q382" s="82"/>
      <c r="R382" s="82"/>
      <c r="S382" s="82"/>
      <c r="T382" s="82"/>
      <c r="U382" s="82"/>
      <c r="V382" s="83"/>
    </row>
    <row r="383" spans="3:22" s="66" customFormat="1" ht="39" customHeight="1">
      <c r="C383" s="82"/>
      <c r="D383" s="82"/>
      <c r="E383" s="82"/>
      <c r="F383" s="82"/>
      <c r="G383" s="82"/>
      <c r="H383" s="82"/>
      <c r="I383" s="82"/>
      <c r="J383" s="82"/>
      <c r="K383" s="82"/>
      <c r="L383" s="82"/>
      <c r="M383" s="82"/>
      <c r="N383" s="82"/>
      <c r="O383" s="82"/>
      <c r="P383" s="82"/>
      <c r="Q383" s="82"/>
      <c r="R383" s="82"/>
      <c r="S383" s="82"/>
      <c r="T383" s="82"/>
      <c r="U383" s="82"/>
      <c r="V383" s="83"/>
    </row>
    <row r="384" spans="3:22" s="66" customFormat="1" ht="39" customHeight="1">
      <c r="C384" s="82"/>
      <c r="D384" s="82"/>
      <c r="E384" s="82"/>
      <c r="F384" s="82"/>
      <c r="G384" s="82"/>
      <c r="H384" s="82"/>
      <c r="I384" s="82"/>
      <c r="J384" s="82"/>
      <c r="K384" s="82"/>
      <c r="L384" s="82"/>
      <c r="M384" s="82"/>
      <c r="N384" s="82"/>
      <c r="O384" s="82"/>
      <c r="P384" s="82"/>
      <c r="Q384" s="82"/>
      <c r="R384" s="82"/>
      <c r="S384" s="82"/>
      <c r="T384" s="82"/>
      <c r="U384" s="82"/>
      <c r="V384" s="83"/>
    </row>
    <row r="385" spans="3:22" s="66" customFormat="1" ht="39" customHeight="1">
      <c r="C385" s="82"/>
      <c r="D385" s="82"/>
      <c r="E385" s="82"/>
      <c r="F385" s="82"/>
      <c r="G385" s="82"/>
      <c r="H385" s="82"/>
      <c r="I385" s="82"/>
      <c r="J385" s="82"/>
      <c r="K385" s="82"/>
      <c r="L385" s="82"/>
      <c r="M385" s="82"/>
      <c r="N385" s="82"/>
      <c r="O385" s="82"/>
      <c r="P385" s="82"/>
      <c r="Q385" s="82"/>
      <c r="R385" s="82"/>
      <c r="S385" s="82"/>
      <c r="T385" s="82"/>
      <c r="U385" s="82"/>
      <c r="V385" s="83"/>
    </row>
    <row r="386" spans="3:22" s="66" customFormat="1" ht="39" customHeight="1">
      <c r="C386" s="82"/>
      <c r="D386" s="82"/>
      <c r="E386" s="82"/>
      <c r="F386" s="82"/>
      <c r="G386" s="82"/>
      <c r="H386" s="82"/>
      <c r="I386" s="82"/>
      <c r="J386" s="82"/>
      <c r="K386" s="82"/>
      <c r="L386" s="82"/>
      <c r="M386" s="82"/>
      <c r="N386" s="82"/>
      <c r="O386" s="82"/>
      <c r="P386" s="82"/>
      <c r="Q386" s="82"/>
      <c r="R386" s="82"/>
      <c r="S386" s="82"/>
      <c r="T386" s="82"/>
      <c r="U386" s="82"/>
      <c r="V386" s="83"/>
    </row>
    <row r="387" spans="3:22" s="66" customFormat="1" ht="39" customHeight="1">
      <c r="C387" s="82"/>
      <c r="D387" s="82"/>
      <c r="E387" s="82"/>
      <c r="F387" s="82"/>
      <c r="G387" s="82"/>
      <c r="H387" s="82"/>
      <c r="I387" s="82"/>
      <c r="J387" s="82"/>
      <c r="K387" s="82"/>
      <c r="L387" s="82"/>
      <c r="M387" s="82"/>
      <c r="N387" s="82"/>
      <c r="O387" s="82"/>
      <c r="P387" s="82"/>
      <c r="Q387" s="82"/>
      <c r="R387" s="82"/>
      <c r="S387" s="82"/>
      <c r="T387" s="82"/>
      <c r="U387" s="82"/>
      <c r="V387" s="83"/>
    </row>
    <row r="388" spans="3:22" s="66" customFormat="1" ht="39" customHeight="1">
      <c r="C388" s="82"/>
      <c r="D388" s="82"/>
      <c r="E388" s="82"/>
      <c r="F388" s="82"/>
      <c r="G388" s="82"/>
      <c r="H388" s="82"/>
      <c r="I388" s="82"/>
      <c r="J388" s="82"/>
      <c r="K388" s="82"/>
      <c r="L388" s="82"/>
      <c r="M388" s="82"/>
      <c r="N388" s="82"/>
      <c r="O388" s="82"/>
      <c r="P388" s="82"/>
      <c r="Q388" s="82"/>
      <c r="R388" s="82"/>
      <c r="S388" s="82"/>
      <c r="T388" s="82"/>
      <c r="U388" s="82"/>
      <c r="V388" s="83"/>
    </row>
    <row r="389" spans="3:22" s="66" customFormat="1" ht="39" customHeight="1">
      <c r="C389" s="82"/>
      <c r="D389" s="82"/>
      <c r="E389" s="82"/>
      <c r="F389" s="82"/>
      <c r="G389" s="82"/>
      <c r="H389" s="82"/>
      <c r="I389" s="82"/>
      <c r="J389" s="82"/>
      <c r="K389" s="82"/>
      <c r="L389" s="82"/>
      <c r="M389" s="82"/>
      <c r="N389" s="82"/>
      <c r="O389" s="82"/>
      <c r="P389" s="82"/>
      <c r="Q389" s="82"/>
      <c r="R389" s="82"/>
      <c r="S389" s="82"/>
      <c r="T389" s="82"/>
      <c r="U389" s="82"/>
      <c r="V389" s="83"/>
    </row>
    <row r="390" spans="3:22" s="66" customFormat="1" ht="39" customHeight="1">
      <c r="C390" s="82"/>
      <c r="D390" s="82"/>
      <c r="E390" s="82"/>
      <c r="F390" s="82"/>
      <c r="G390" s="82"/>
      <c r="H390" s="82"/>
      <c r="I390" s="82"/>
      <c r="J390" s="82"/>
      <c r="K390" s="82"/>
      <c r="L390" s="82"/>
      <c r="M390" s="82"/>
      <c r="N390" s="82"/>
      <c r="O390" s="82"/>
      <c r="P390" s="82"/>
      <c r="Q390" s="82"/>
      <c r="R390" s="82"/>
      <c r="S390" s="82"/>
      <c r="T390" s="82"/>
      <c r="U390" s="82"/>
      <c r="V390" s="83"/>
    </row>
    <row r="391" spans="3:22" s="66" customFormat="1" ht="39" customHeight="1">
      <c r="C391" s="82"/>
      <c r="D391" s="82"/>
      <c r="E391" s="82"/>
      <c r="F391" s="82"/>
      <c r="G391" s="82"/>
      <c r="H391" s="82"/>
      <c r="I391" s="82"/>
      <c r="J391" s="82"/>
      <c r="K391" s="82"/>
      <c r="L391" s="82"/>
      <c r="M391" s="82"/>
      <c r="N391" s="82"/>
      <c r="O391" s="82"/>
      <c r="P391" s="82"/>
      <c r="Q391" s="82"/>
      <c r="R391" s="82"/>
      <c r="S391" s="82"/>
      <c r="T391" s="82"/>
      <c r="U391" s="82"/>
      <c r="V391" s="83"/>
    </row>
    <row r="392" spans="3:22" s="66" customFormat="1" ht="39" customHeight="1">
      <c r="C392" s="82"/>
      <c r="D392" s="82"/>
      <c r="E392" s="82"/>
      <c r="F392" s="82"/>
      <c r="G392" s="82"/>
      <c r="H392" s="82"/>
      <c r="I392" s="82"/>
      <c r="J392" s="82"/>
      <c r="K392" s="82"/>
      <c r="L392" s="82"/>
      <c r="M392" s="82"/>
      <c r="N392" s="82"/>
      <c r="O392" s="82"/>
      <c r="P392" s="82"/>
      <c r="Q392" s="82"/>
      <c r="R392" s="82"/>
      <c r="S392" s="82"/>
      <c r="T392" s="82"/>
      <c r="U392" s="82"/>
      <c r="V392" s="83"/>
    </row>
    <row r="393" spans="3:22" s="66" customFormat="1" ht="39" customHeight="1">
      <c r="C393" s="82"/>
      <c r="D393" s="82"/>
      <c r="E393" s="82"/>
      <c r="F393" s="82"/>
      <c r="G393" s="82"/>
      <c r="H393" s="82"/>
      <c r="I393" s="82"/>
      <c r="J393" s="82"/>
      <c r="K393" s="82"/>
      <c r="L393" s="82"/>
      <c r="M393" s="82"/>
      <c r="N393" s="82"/>
      <c r="O393" s="82"/>
      <c r="P393" s="82"/>
      <c r="Q393" s="82"/>
      <c r="R393" s="82"/>
      <c r="S393" s="82"/>
      <c r="T393" s="82"/>
      <c r="U393" s="82"/>
      <c r="V393" s="83"/>
    </row>
    <row r="394" spans="3:22" s="66" customFormat="1" ht="39" customHeight="1">
      <c r="C394" s="82"/>
      <c r="D394" s="82"/>
      <c r="E394" s="82"/>
      <c r="F394" s="82"/>
      <c r="G394" s="82"/>
      <c r="H394" s="82"/>
      <c r="I394" s="82"/>
      <c r="J394" s="82"/>
      <c r="K394" s="82"/>
      <c r="L394" s="82"/>
      <c r="M394" s="82"/>
      <c r="N394" s="82"/>
      <c r="O394" s="82"/>
      <c r="P394" s="82"/>
      <c r="Q394" s="82"/>
      <c r="R394" s="82"/>
      <c r="S394" s="82"/>
      <c r="T394" s="82"/>
      <c r="U394" s="82"/>
      <c r="V394" s="83"/>
    </row>
    <row r="395" spans="3:22" s="66" customFormat="1" ht="39" customHeight="1">
      <c r="C395" s="82"/>
      <c r="D395" s="82"/>
      <c r="E395" s="82"/>
      <c r="F395" s="82"/>
      <c r="G395" s="82"/>
      <c r="H395" s="82"/>
      <c r="I395" s="82"/>
      <c r="J395" s="82"/>
      <c r="K395" s="82"/>
      <c r="L395" s="82"/>
      <c r="M395" s="82"/>
      <c r="N395" s="82"/>
      <c r="O395" s="82"/>
      <c r="P395" s="82"/>
      <c r="Q395" s="82"/>
      <c r="R395" s="82"/>
      <c r="S395" s="82"/>
      <c r="T395" s="82"/>
      <c r="U395" s="82"/>
      <c r="V395" s="83"/>
    </row>
    <row r="396" spans="3:22" s="66" customFormat="1" ht="39" customHeight="1">
      <c r="C396" s="82"/>
      <c r="D396" s="82"/>
      <c r="E396" s="82"/>
      <c r="F396" s="82"/>
      <c r="G396" s="82"/>
      <c r="H396" s="82"/>
      <c r="I396" s="82"/>
      <c r="J396" s="82"/>
      <c r="K396" s="82"/>
      <c r="L396" s="82"/>
      <c r="M396" s="82"/>
      <c r="N396" s="82"/>
      <c r="O396" s="82"/>
      <c r="P396" s="82"/>
      <c r="Q396" s="82"/>
      <c r="R396" s="82"/>
      <c r="S396" s="82"/>
      <c r="T396" s="82"/>
      <c r="U396" s="82"/>
      <c r="V396" s="83"/>
    </row>
    <row r="397" spans="3:22" s="66" customFormat="1" ht="39" customHeight="1">
      <c r="C397" s="82"/>
      <c r="D397" s="82"/>
      <c r="E397" s="82"/>
      <c r="F397" s="82"/>
      <c r="G397" s="82"/>
      <c r="H397" s="82"/>
      <c r="I397" s="82"/>
      <c r="J397" s="82"/>
      <c r="K397" s="82"/>
      <c r="L397" s="82"/>
      <c r="M397" s="82"/>
      <c r="N397" s="82"/>
      <c r="O397" s="82"/>
      <c r="P397" s="82"/>
      <c r="Q397" s="82"/>
      <c r="R397" s="82"/>
      <c r="S397" s="82"/>
      <c r="T397" s="82"/>
      <c r="U397" s="82"/>
      <c r="V397" s="83"/>
    </row>
    <row r="398" spans="3:22" s="66" customFormat="1" ht="39" customHeight="1">
      <c r="C398" s="82"/>
      <c r="D398" s="82"/>
      <c r="E398" s="82"/>
      <c r="F398" s="82"/>
      <c r="G398" s="82"/>
      <c r="H398" s="82"/>
      <c r="I398" s="82"/>
      <c r="J398" s="82"/>
      <c r="K398" s="82"/>
      <c r="L398" s="82"/>
      <c r="M398" s="82"/>
      <c r="N398" s="82"/>
      <c r="O398" s="82"/>
      <c r="P398" s="82"/>
      <c r="Q398" s="82"/>
      <c r="R398" s="82"/>
      <c r="S398" s="82"/>
      <c r="T398" s="82"/>
      <c r="U398" s="82"/>
      <c r="V398" s="83"/>
    </row>
    <row r="399" spans="3:22" s="66" customFormat="1" ht="39" customHeight="1">
      <c r="C399" s="82"/>
      <c r="D399" s="82"/>
      <c r="E399" s="82"/>
      <c r="F399" s="82"/>
      <c r="G399" s="82"/>
      <c r="H399" s="82"/>
      <c r="I399" s="82"/>
      <c r="J399" s="82"/>
      <c r="K399" s="82"/>
      <c r="L399" s="82"/>
      <c r="M399" s="82"/>
      <c r="N399" s="82"/>
      <c r="O399" s="82"/>
      <c r="P399" s="82"/>
      <c r="Q399" s="82"/>
      <c r="R399" s="82"/>
      <c r="S399" s="82"/>
      <c r="T399" s="82"/>
      <c r="U399" s="82"/>
      <c r="V399" s="83"/>
    </row>
    <row r="400" spans="3:22" s="66" customFormat="1" ht="39" customHeight="1">
      <c r="C400" s="82"/>
      <c r="D400" s="82"/>
      <c r="E400" s="82"/>
      <c r="F400" s="82"/>
      <c r="G400" s="82"/>
      <c r="H400" s="82"/>
      <c r="I400" s="82"/>
      <c r="J400" s="82"/>
      <c r="K400" s="82"/>
      <c r="L400" s="82"/>
      <c r="M400" s="82"/>
      <c r="N400" s="82"/>
      <c r="O400" s="82"/>
      <c r="P400" s="82"/>
      <c r="Q400" s="82"/>
      <c r="R400" s="82"/>
      <c r="S400" s="82"/>
      <c r="T400" s="82"/>
      <c r="U400" s="82"/>
      <c r="V400" s="83"/>
    </row>
    <row r="401" spans="3:22" s="66" customFormat="1" ht="39" customHeight="1">
      <c r="C401" s="82"/>
      <c r="D401" s="82"/>
      <c r="E401" s="82"/>
      <c r="F401" s="82"/>
      <c r="G401" s="82"/>
      <c r="H401" s="82"/>
      <c r="I401" s="82"/>
      <c r="J401" s="82"/>
      <c r="K401" s="82"/>
      <c r="L401" s="82"/>
      <c r="M401" s="82"/>
      <c r="N401" s="82"/>
      <c r="O401" s="82"/>
      <c r="P401" s="82"/>
      <c r="Q401" s="82"/>
      <c r="R401" s="82"/>
      <c r="S401" s="82"/>
      <c r="T401" s="82"/>
      <c r="U401" s="82"/>
      <c r="V401" s="83"/>
    </row>
    <row r="402" spans="3:22" s="66" customFormat="1" ht="39" customHeight="1">
      <c r="C402" s="82"/>
      <c r="D402" s="82"/>
      <c r="E402" s="82"/>
      <c r="F402" s="82"/>
      <c r="G402" s="82"/>
      <c r="H402" s="82"/>
      <c r="I402" s="82"/>
      <c r="J402" s="82"/>
      <c r="K402" s="82"/>
      <c r="L402" s="82"/>
      <c r="M402" s="82"/>
      <c r="N402" s="82"/>
      <c r="O402" s="82"/>
      <c r="P402" s="82"/>
      <c r="Q402" s="82"/>
      <c r="R402" s="82"/>
      <c r="S402" s="82"/>
      <c r="T402" s="82"/>
      <c r="U402" s="82"/>
      <c r="V402" s="83"/>
    </row>
    <row r="403" spans="3:22" s="66" customFormat="1" ht="39" customHeight="1">
      <c r="C403" s="82"/>
      <c r="D403" s="82"/>
      <c r="E403" s="82"/>
      <c r="F403" s="82"/>
      <c r="G403" s="82"/>
      <c r="H403" s="82"/>
      <c r="I403" s="82"/>
      <c r="J403" s="82"/>
      <c r="K403" s="82"/>
      <c r="L403" s="82"/>
      <c r="M403" s="82"/>
      <c r="N403" s="82"/>
      <c r="O403" s="82"/>
      <c r="P403" s="82"/>
      <c r="Q403" s="82"/>
      <c r="R403" s="82"/>
      <c r="S403" s="82"/>
      <c r="T403" s="82"/>
      <c r="U403" s="82"/>
      <c r="V403" s="83"/>
    </row>
    <row r="404" spans="3:22" s="66" customFormat="1" ht="39" customHeight="1">
      <c r="C404" s="82"/>
      <c r="D404" s="82"/>
      <c r="E404" s="82"/>
      <c r="F404" s="82"/>
      <c r="G404" s="82"/>
      <c r="H404" s="82"/>
      <c r="I404" s="82"/>
      <c r="J404" s="82"/>
      <c r="K404" s="82"/>
      <c r="L404" s="82"/>
      <c r="M404" s="82"/>
      <c r="N404" s="82"/>
      <c r="O404" s="82"/>
      <c r="P404" s="82"/>
      <c r="Q404" s="82"/>
      <c r="R404" s="82"/>
      <c r="S404" s="82"/>
      <c r="T404" s="82"/>
      <c r="U404" s="82"/>
      <c r="V404" s="83"/>
    </row>
    <row r="405" spans="3:22" s="66" customFormat="1" ht="39" customHeight="1">
      <c r="C405" s="82"/>
      <c r="D405" s="82"/>
      <c r="E405" s="82"/>
      <c r="F405" s="82"/>
      <c r="G405" s="82"/>
      <c r="H405" s="82"/>
      <c r="I405" s="82"/>
      <c r="J405" s="82"/>
      <c r="K405" s="82"/>
      <c r="L405" s="82"/>
      <c r="M405" s="82"/>
      <c r="N405" s="82"/>
      <c r="O405" s="82"/>
      <c r="P405" s="82"/>
      <c r="Q405" s="82"/>
      <c r="R405" s="82"/>
      <c r="S405" s="82"/>
      <c r="T405" s="82"/>
      <c r="U405" s="82"/>
      <c r="V405" s="83"/>
    </row>
    <row r="406" spans="3:22" s="66" customFormat="1" ht="39" customHeight="1">
      <c r="C406" s="82"/>
      <c r="D406" s="82"/>
      <c r="E406" s="82"/>
      <c r="F406" s="82"/>
      <c r="G406" s="82"/>
      <c r="H406" s="82"/>
      <c r="I406" s="82"/>
      <c r="J406" s="82"/>
      <c r="K406" s="82"/>
      <c r="L406" s="82"/>
      <c r="M406" s="82"/>
      <c r="N406" s="82"/>
      <c r="O406" s="82"/>
      <c r="P406" s="82"/>
      <c r="Q406" s="82"/>
      <c r="R406" s="82"/>
      <c r="S406" s="82"/>
      <c r="T406" s="82"/>
      <c r="U406" s="82"/>
      <c r="V406" s="83"/>
    </row>
    <row r="407" spans="3:22" s="66" customFormat="1" ht="39" customHeight="1">
      <c r="C407" s="82"/>
      <c r="D407" s="82"/>
      <c r="E407" s="82"/>
      <c r="F407" s="82"/>
      <c r="G407" s="82"/>
      <c r="H407" s="82"/>
      <c r="I407" s="82"/>
      <c r="J407" s="82"/>
      <c r="K407" s="82"/>
      <c r="L407" s="82"/>
      <c r="M407" s="82"/>
      <c r="N407" s="82"/>
      <c r="O407" s="82"/>
      <c r="P407" s="82"/>
      <c r="Q407" s="82"/>
      <c r="R407" s="82"/>
      <c r="S407" s="82"/>
      <c r="T407" s="82"/>
      <c r="U407" s="82"/>
      <c r="V407" s="83"/>
    </row>
    <row r="408" spans="3:22" s="66" customFormat="1" ht="39" customHeight="1">
      <c r="C408" s="82"/>
      <c r="D408" s="82"/>
      <c r="E408" s="82"/>
      <c r="F408" s="82"/>
      <c r="G408" s="82"/>
      <c r="H408" s="82"/>
      <c r="I408" s="82"/>
      <c r="J408" s="82"/>
      <c r="K408" s="82"/>
      <c r="L408" s="82"/>
      <c r="M408" s="82"/>
      <c r="N408" s="82"/>
      <c r="O408" s="82"/>
      <c r="P408" s="82"/>
      <c r="Q408" s="82"/>
      <c r="R408" s="82"/>
      <c r="S408" s="82"/>
      <c r="T408" s="82"/>
      <c r="U408" s="82"/>
      <c r="V408" s="83"/>
    </row>
    <row r="409" spans="3:22" s="66" customFormat="1" ht="39" customHeight="1">
      <c r="C409" s="82"/>
      <c r="D409" s="82"/>
      <c r="E409" s="82"/>
      <c r="F409" s="82"/>
      <c r="G409" s="82"/>
      <c r="H409" s="82"/>
      <c r="I409" s="82"/>
      <c r="J409" s="82"/>
      <c r="K409" s="82"/>
      <c r="L409" s="82"/>
      <c r="M409" s="82"/>
      <c r="N409" s="82"/>
      <c r="O409" s="82"/>
      <c r="P409" s="82"/>
      <c r="Q409" s="82"/>
      <c r="R409" s="82"/>
      <c r="S409" s="82"/>
      <c r="T409" s="82"/>
      <c r="U409" s="82"/>
      <c r="V409" s="83"/>
    </row>
    <row r="410" spans="3:22" s="66" customFormat="1" ht="39" customHeight="1">
      <c r="C410" s="82"/>
      <c r="D410" s="82"/>
      <c r="E410" s="82"/>
      <c r="F410" s="82"/>
      <c r="G410" s="82"/>
      <c r="H410" s="82"/>
      <c r="I410" s="82"/>
      <c r="J410" s="82"/>
      <c r="K410" s="82"/>
      <c r="L410" s="82"/>
      <c r="M410" s="82"/>
      <c r="N410" s="82"/>
      <c r="O410" s="82"/>
      <c r="P410" s="82"/>
      <c r="Q410" s="82"/>
      <c r="R410" s="82"/>
      <c r="S410" s="82"/>
      <c r="T410" s="82"/>
      <c r="U410" s="82"/>
      <c r="V410" s="83"/>
    </row>
    <row r="411" spans="3:22" s="66" customFormat="1" ht="39" customHeight="1">
      <c r="C411" s="82"/>
      <c r="D411" s="82"/>
      <c r="E411" s="82"/>
      <c r="F411" s="82"/>
      <c r="G411" s="82"/>
      <c r="H411" s="82"/>
      <c r="I411" s="82"/>
      <c r="J411" s="82"/>
      <c r="K411" s="82"/>
      <c r="L411" s="82"/>
      <c r="M411" s="82"/>
      <c r="N411" s="82"/>
      <c r="O411" s="82"/>
      <c r="P411" s="82"/>
      <c r="Q411" s="82"/>
      <c r="R411" s="82"/>
      <c r="S411" s="82"/>
      <c r="T411" s="82"/>
      <c r="U411" s="82"/>
      <c r="V411" s="83"/>
    </row>
    <row r="412" spans="3:22" s="66" customFormat="1" ht="39" customHeight="1">
      <c r="C412" s="82"/>
      <c r="D412" s="82"/>
      <c r="E412" s="82"/>
      <c r="F412" s="82"/>
      <c r="G412" s="82"/>
      <c r="H412" s="82"/>
      <c r="I412" s="82"/>
      <c r="J412" s="82"/>
      <c r="K412" s="82"/>
      <c r="L412" s="82"/>
      <c r="M412" s="82"/>
      <c r="N412" s="82"/>
      <c r="O412" s="82"/>
      <c r="P412" s="82"/>
      <c r="Q412" s="82"/>
      <c r="R412" s="82"/>
      <c r="S412" s="82"/>
      <c r="T412" s="82"/>
      <c r="U412" s="82"/>
      <c r="V412" s="83"/>
    </row>
    <row r="413" spans="3:22" s="66" customFormat="1" ht="39" customHeight="1">
      <c r="C413" s="82"/>
      <c r="D413" s="82"/>
      <c r="E413" s="82"/>
      <c r="F413" s="82"/>
      <c r="G413" s="82"/>
      <c r="H413" s="82"/>
      <c r="I413" s="82"/>
      <c r="J413" s="82"/>
      <c r="K413" s="82"/>
      <c r="L413" s="82"/>
      <c r="M413" s="82"/>
      <c r="N413" s="82"/>
      <c r="O413" s="82"/>
      <c r="P413" s="82"/>
      <c r="Q413" s="82"/>
      <c r="R413" s="82"/>
      <c r="S413" s="82"/>
      <c r="T413" s="82"/>
      <c r="U413" s="82"/>
      <c r="V413" s="83"/>
    </row>
    <row r="414" spans="3:22" s="66" customFormat="1" ht="39" customHeight="1">
      <c r="C414" s="82"/>
      <c r="D414" s="82"/>
      <c r="E414" s="82"/>
      <c r="F414" s="82"/>
      <c r="G414" s="82"/>
      <c r="H414" s="82"/>
      <c r="I414" s="82"/>
      <c r="J414" s="82"/>
      <c r="K414" s="82"/>
      <c r="L414" s="82"/>
      <c r="M414" s="82"/>
      <c r="N414" s="82"/>
      <c r="O414" s="82"/>
      <c r="P414" s="82"/>
      <c r="Q414" s="82"/>
      <c r="R414" s="82"/>
      <c r="S414" s="82"/>
      <c r="T414" s="82"/>
      <c r="U414" s="82"/>
      <c r="V414" s="83"/>
    </row>
    <row r="415" spans="3:22" s="66" customFormat="1" ht="39" customHeight="1">
      <c r="C415" s="82"/>
      <c r="D415" s="82"/>
      <c r="E415" s="82"/>
      <c r="F415" s="82"/>
      <c r="G415" s="82"/>
      <c r="H415" s="82"/>
      <c r="I415" s="82"/>
      <c r="J415" s="82"/>
      <c r="K415" s="82"/>
      <c r="L415" s="82"/>
      <c r="M415" s="82"/>
      <c r="N415" s="82"/>
      <c r="O415" s="82"/>
      <c r="P415" s="82"/>
      <c r="Q415" s="82"/>
      <c r="R415" s="82"/>
      <c r="S415" s="82"/>
      <c r="T415" s="82"/>
      <c r="U415" s="82"/>
      <c r="V415" s="83"/>
    </row>
    <row r="416" spans="3:22" s="66" customFormat="1" ht="39" customHeight="1">
      <c r="C416" s="82"/>
      <c r="D416" s="82"/>
      <c r="E416" s="82"/>
      <c r="F416" s="82"/>
      <c r="G416" s="82"/>
      <c r="H416" s="82"/>
      <c r="I416" s="82"/>
      <c r="J416" s="82"/>
      <c r="K416" s="82"/>
      <c r="L416" s="82"/>
      <c r="M416" s="82"/>
      <c r="N416" s="82"/>
      <c r="O416" s="82"/>
      <c r="P416" s="82"/>
      <c r="Q416" s="82"/>
      <c r="R416" s="82"/>
      <c r="S416" s="82"/>
      <c r="T416" s="82"/>
      <c r="U416" s="82"/>
      <c r="V416" s="83"/>
    </row>
    <row r="417" spans="3:22" s="66" customFormat="1" ht="39" customHeight="1">
      <c r="C417" s="82"/>
      <c r="D417" s="82"/>
      <c r="E417" s="82"/>
      <c r="F417" s="82"/>
      <c r="G417" s="82"/>
      <c r="H417" s="82"/>
      <c r="I417" s="82"/>
      <c r="J417" s="82"/>
      <c r="K417" s="82"/>
      <c r="L417" s="82"/>
      <c r="M417" s="82"/>
      <c r="N417" s="82"/>
      <c r="O417" s="82"/>
      <c r="P417" s="82"/>
      <c r="Q417" s="82"/>
      <c r="R417" s="82"/>
      <c r="S417" s="82"/>
      <c r="T417" s="82"/>
      <c r="U417" s="82"/>
      <c r="V417" s="83"/>
    </row>
    <row r="418" spans="3:22" s="66" customFormat="1" ht="39" customHeight="1">
      <c r="C418" s="82"/>
      <c r="D418" s="82"/>
      <c r="E418" s="82"/>
      <c r="F418" s="82"/>
      <c r="G418" s="82"/>
      <c r="H418" s="82"/>
      <c r="I418" s="82"/>
      <c r="J418" s="82"/>
      <c r="K418" s="82"/>
      <c r="L418" s="82"/>
      <c r="M418" s="82"/>
      <c r="N418" s="82"/>
      <c r="O418" s="82"/>
      <c r="P418" s="82"/>
      <c r="Q418" s="82"/>
      <c r="R418" s="82"/>
      <c r="S418" s="82"/>
      <c r="T418" s="82"/>
      <c r="U418" s="82"/>
      <c r="V418" s="83"/>
    </row>
    <row r="419" spans="3:22" s="66" customFormat="1" ht="39" customHeight="1">
      <c r="C419" s="82"/>
      <c r="D419" s="82"/>
      <c r="E419" s="82"/>
      <c r="F419" s="82"/>
      <c r="G419" s="82"/>
      <c r="H419" s="82"/>
      <c r="I419" s="82"/>
      <c r="J419" s="82"/>
      <c r="K419" s="82"/>
      <c r="L419" s="82"/>
      <c r="M419" s="82"/>
      <c r="N419" s="82"/>
      <c r="O419" s="82"/>
      <c r="P419" s="82"/>
      <c r="Q419" s="82"/>
      <c r="R419" s="82"/>
      <c r="S419" s="82"/>
      <c r="T419" s="82"/>
      <c r="U419" s="82"/>
      <c r="V419" s="83"/>
    </row>
    <row r="420" spans="3:22" s="66" customFormat="1" ht="39" customHeight="1">
      <c r="C420" s="82"/>
      <c r="D420" s="82"/>
      <c r="E420" s="82"/>
      <c r="F420" s="82"/>
      <c r="G420" s="82"/>
      <c r="H420" s="82"/>
      <c r="I420" s="82"/>
      <c r="J420" s="82"/>
      <c r="K420" s="82"/>
      <c r="L420" s="82"/>
      <c r="M420" s="82"/>
      <c r="N420" s="82"/>
      <c r="O420" s="82"/>
      <c r="P420" s="82"/>
      <c r="Q420" s="82"/>
      <c r="R420" s="82"/>
      <c r="S420" s="82"/>
      <c r="T420" s="82"/>
      <c r="U420" s="82"/>
      <c r="V420" s="83"/>
    </row>
    <row r="421" spans="3:22" s="66" customFormat="1" ht="39" customHeight="1">
      <c r="C421" s="82"/>
      <c r="D421" s="82"/>
      <c r="E421" s="82"/>
      <c r="F421" s="82"/>
      <c r="G421" s="82"/>
      <c r="H421" s="82"/>
      <c r="I421" s="82"/>
      <c r="J421" s="82"/>
      <c r="K421" s="82"/>
      <c r="L421" s="82"/>
      <c r="M421" s="82"/>
      <c r="N421" s="82"/>
      <c r="O421" s="82"/>
      <c r="P421" s="82"/>
      <c r="Q421" s="82"/>
      <c r="R421" s="82"/>
      <c r="S421" s="82"/>
      <c r="T421" s="82"/>
      <c r="U421" s="82"/>
      <c r="V421" s="83"/>
    </row>
    <row r="422" spans="3:22" s="66" customFormat="1" ht="39" customHeight="1">
      <c r="C422" s="82"/>
      <c r="D422" s="82"/>
      <c r="E422" s="82"/>
      <c r="F422" s="82"/>
      <c r="G422" s="82"/>
      <c r="H422" s="82"/>
      <c r="I422" s="82"/>
      <c r="J422" s="82"/>
      <c r="K422" s="82"/>
      <c r="L422" s="82"/>
      <c r="M422" s="82"/>
      <c r="N422" s="82"/>
      <c r="O422" s="82"/>
      <c r="P422" s="82"/>
      <c r="Q422" s="82"/>
      <c r="R422" s="82"/>
      <c r="S422" s="82"/>
      <c r="T422" s="82"/>
      <c r="U422" s="82"/>
      <c r="V422" s="83"/>
    </row>
    <row r="423" spans="3:22" s="66" customFormat="1" ht="39" customHeight="1">
      <c r="C423" s="82"/>
      <c r="D423" s="82"/>
      <c r="E423" s="82"/>
      <c r="F423" s="82"/>
      <c r="G423" s="82"/>
      <c r="H423" s="82"/>
      <c r="I423" s="82"/>
      <c r="J423" s="82"/>
      <c r="K423" s="82"/>
      <c r="L423" s="82"/>
      <c r="M423" s="82"/>
      <c r="N423" s="82"/>
      <c r="O423" s="82"/>
      <c r="P423" s="82"/>
      <c r="Q423" s="82"/>
      <c r="R423" s="82"/>
      <c r="S423" s="82"/>
      <c r="T423" s="82"/>
      <c r="U423" s="82"/>
      <c r="V423" s="83"/>
    </row>
    <row r="424" spans="3:22" s="66" customFormat="1" ht="39" customHeight="1">
      <c r="C424" s="82"/>
      <c r="D424" s="82"/>
      <c r="E424" s="82"/>
      <c r="F424" s="82"/>
      <c r="G424" s="82"/>
      <c r="H424" s="82"/>
      <c r="I424" s="82"/>
      <c r="J424" s="82"/>
      <c r="K424" s="82"/>
      <c r="L424" s="82"/>
      <c r="M424" s="82"/>
      <c r="N424" s="82"/>
      <c r="O424" s="82"/>
      <c r="P424" s="82"/>
      <c r="Q424" s="82"/>
      <c r="R424" s="82"/>
      <c r="S424" s="82"/>
      <c r="T424" s="82"/>
      <c r="U424" s="82"/>
      <c r="V424" s="83"/>
    </row>
    <row r="425" spans="3:22" s="66" customFormat="1" ht="39" customHeight="1">
      <c r="C425" s="82"/>
      <c r="D425" s="82"/>
      <c r="E425" s="82"/>
      <c r="F425" s="82"/>
      <c r="G425" s="82"/>
      <c r="H425" s="82"/>
      <c r="I425" s="82"/>
      <c r="J425" s="82"/>
      <c r="K425" s="82"/>
      <c r="L425" s="82"/>
      <c r="M425" s="82"/>
      <c r="N425" s="82"/>
      <c r="O425" s="82"/>
      <c r="P425" s="82"/>
      <c r="Q425" s="82"/>
      <c r="R425" s="82"/>
      <c r="S425" s="82"/>
      <c r="T425" s="82"/>
      <c r="U425" s="82"/>
      <c r="V425" s="83"/>
    </row>
    <row r="426" spans="3:22" s="66" customFormat="1" ht="39" customHeight="1">
      <c r="C426" s="82"/>
      <c r="D426" s="82"/>
      <c r="E426" s="82"/>
      <c r="F426" s="82"/>
      <c r="G426" s="82"/>
      <c r="H426" s="82"/>
      <c r="I426" s="82"/>
      <c r="J426" s="82"/>
      <c r="K426" s="82"/>
      <c r="L426" s="82"/>
      <c r="M426" s="82"/>
      <c r="N426" s="82"/>
      <c r="O426" s="82"/>
      <c r="P426" s="82"/>
      <c r="Q426" s="82"/>
      <c r="R426" s="82"/>
      <c r="S426" s="82"/>
      <c r="T426" s="82"/>
      <c r="U426" s="82"/>
      <c r="V426" s="83"/>
    </row>
    <row r="427" spans="3:22" s="66" customFormat="1" ht="39" customHeight="1">
      <c r="C427" s="82"/>
      <c r="D427" s="82"/>
      <c r="E427" s="82"/>
      <c r="F427" s="82"/>
      <c r="G427" s="82"/>
      <c r="H427" s="82"/>
      <c r="I427" s="82"/>
      <c r="J427" s="82"/>
      <c r="K427" s="82"/>
      <c r="L427" s="82"/>
      <c r="M427" s="82"/>
      <c r="N427" s="82"/>
      <c r="O427" s="82"/>
      <c r="P427" s="82"/>
      <c r="Q427" s="82"/>
      <c r="R427" s="82"/>
      <c r="S427" s="82"/>
      <c r="T427" s="82"/>
      <c r="U427" s="82"/>
      <c r="V427" s="83"/>
    </row>
    <row r="428" spans="3:22" s="66" customFormat="1" ht="39" customHeight="1">
      <c r="C428" s="82"/>
      <c r="D428" s="82"/>
      <c r="E428" s="82"/>
      <c r="F428" s="82"/>
      <c r="G428" s="82"/>
      <c r="H428" s="82"/>
      <c r="I428" s="82"/>
      <c r="J428" s="82"/>
      <c r="K428" s="82"/>
      <c r="L428" s="82"/>
      <c r="M428" s="82"/>
      <c r="N428" s="82"/>
      <c r="O428" s="82"/>
      <c r="P428" s="82"/>
      <c r="Q428" s="82"/>
      <c r="R428" s="82"/>
      <c r="S428" s="82"/>
      <c r="T428" s="82"/>
      <c r="U428" s="82"/>
      <c r="V428" s="83"/>
    </row>
    <row r="429" spans="3:22" s="66" customFormat="1" ht="39" customHeight="1">
      <c r="C429" s="82"/>
      <c r="D429" s="82"/>
      <c r="E429" s="82"/>
      <c r="F429" s="82"/>
      <c r="G429" s="82"/>
      <c r="H429" s="82"/>
      <c r="I429" s="82"/>
      <c r="J429" s="82"/>
      <c r="K429" s="82"/>
      <c r="L429" s="82"/>
      <c r="M429" s="82"/>
      <c r="N429" s="82"/>
      <c r="O429" s="82"/>
      <c r="P429" s="82"/>
      <c r="Q429" s="82"/>
      <c r="R429" s="82"/>
      <c r="S429" s="82"/>
      <c r="T429" s="82"/>
      <c r="U429" s="82"/>
      <c r="V429" s="83"/>
    </row>
    <row r="430" spans="3:22" s="66" customFormat="1" ht="39" customHeight="1">
      <c r="C430" s="82"/>
      <c r="D430" s="82"/>
      <c r="E430" s="82"/>
      <c r="F430" s="82"/>
      <c r="G430" s="82"/>
      <c r="H430" s="82"/>
      <c r="I430" s="82"/>
      <c r="J430" s="82"/>
      <c r="K430" s="82"/>
      <c r="L430" s="82"/>
      <c r="M430" s="82"/>
      <c r="N430" s="82"/>
      <c r="O430" s="82"/>
      <c r="P430" s="82"/>
      <c r="Q430" s="82"/>
      <c r="R430" s="82"/>
      <c r="S430" s="82"/>
      <c r="T430" s="82"/>
      <c r="U430" s="82"/>
      <c r="V430" s="83"/>
    </row>
    <row r="431" spans="3:22" s="66" customFormat="1" ht="39" customHeight="1">
      <c r="C431" s="82"/>
      <c r="D431" s="82"/>
      <c r="E431" s="82"/>
      <c r="F431" s="82"/>
      <c r="G431" s="82"/>
      <c r="H431" s="82"/>
      <c r="I431" s="82"/>
      <c r="J431" s="82"/>
      <c r="K431" s="82"/>
      <c r="L431" s="82"/>
      <c r="M431" s="82"/>
      <c r="N431" s="82"/>
      <c r="O431" s="82"/>
      <c r="P431" s="82"/>
      <c r="Q431" s="82"/>
      <c r="R431" s="82"/>
      <c r="S431" s="82"/>
      <c r="T431" s="82"/>
      <c r="U431" s="82"/>
      <c r="V431" s="83"/>
    </row>
    <row r="432" spans="3:22" s="66" customFormat="1" ht="39" customHeight="1">
      <c r="C432" s="82"/>
      <c r="D432" s="82"/>
      <c r="E432" s="82"/>
      <c r="F432" s="82"/>
      <c r="G432" s="82"/>
      <c r="H432" s="82"/>
      <c r="I432" s="82"/>
      <c r="J432" s="82"/>
      <c r="K432" s="82"/>
      <c r="L432" s="82"/>
      <c r="M432" s="82"/>
      <c r="N432" s="82"/>
      <c r="O432" s="82"/>
      <c r="P432" s="82"/>
      <c r="Q432" s="82"/>
      <c r="R432" s="82"/>
      <c r="S432" s="82"/>
      <c r="T432" s="82"/>
      <c r="U432" s="82"/>
      <c r="V432" s="83"/>
    </row>
    <row r="433" spans="3:22" s="66" customFormat="1" ht="39" customHeight="1">
      <c r="C433" s="82"/>
      <c r="D433" s="82"/>
      <c r="E433" s="82"/>
      <c r="F433" s="82"/>
      <c r="G433" s="82"/>
      <c r="H433" s="82"/>
      <c r="I433" s="82"/>
      <c r="J433" s="82"/>
      <c r="K433" s="82"/>
      <c r="L433" s="82"/>
      <c r="M433" s="82"/>
      <c r="N433" s="82"/>
      <c r="O433" s="82"/>
      <c r="P433" s="82"/>
      <c r="Q433" s="82"/>
      <c r="R433" s="82"/>
      <c r="S433" s="82"/>
      <c r="T433" s="82"/>
      <c r="U433" s="82"/>
      <c r="V433" s="83"/>
    </row>
    <row r="434" spans="3:22" s="66" customFormat="1" ht="39" customHeight="1">
      <c r="C434" s="82"/>
      <c r="D434" s="82"/>
      <c r="E434" s="82"/>
      <c r="F434" s="82"/>
      <c r="G434" s="82"/>
      <c r="H434" s="82"/>
      <c r="I434" s="82"/>
      <c r="J434" s="82"/>
      <c r="K434" s="82"/>
      <c r="L434" s="82"/>
      <c r="M434" s="82"/>
      <c r="N434" s="82"/>
      <c r="O434" s="82"/>
      <c r="P434" s="82"/>
      <c r="Q434" s="82"/>
      <c r="R434" s="82"/>
      <c r="S434" s="82"/>
      <c r="T434" s="82"/>
      <c r="U434" s="82"/>
      <c r="V434" s="83"/>
    </row>
    <row r="435" spans="3:22" s="66" customFormat="1" ht="39" customHeight="1">
      <c r="C435" s="82"/>
      <c r="D435" s="82"/>
      <c r="E435" s="82"/>
      <c r="F435" s="82"/>
      <c r="G435" s="82"/>
      <c r="H435" s="82"/>
      <c r="I435" s="82"/>
      <c r="J435" s="82"/>
      <c r="K435" s="82"/>
      <c r="L435" s="82"/>
      <c r="M435" s="82"/>
      <c r="N435" s="82"/>
      <c r="O435" s="82"/>
      <c r="P435" s="82"/>
      <c r="Q435" s="82"/>
      <c r="R435" s="82"/>
      <c r="S435" s="82"/>
      <c r="T435" s="82"/>
      <c r="U435" s="82"/>
      <c r="V435" s="83"/>
    </row>
    <row r="436" spans="3:22" s="66" customFormat="1" ht="39" customHeight="1">
      <c r="C436" s="82"/>
      <c r="D436" s="82"/>
      <c r="E436" s="82"/>
      <c r="F436" s="82"/>
      <c r="G436" s="82"/>
      <c r="H436" s="82"/>
      <c r="I436" s="82"/>
      <c r="J436" s="82"/>
      <c r="K436" s="82"/>
      <c r="L436" s="82"/>
      <c r="M436" s="82"/>
      <c r="N436" s="82"/>
      <c r="O436" s="82"/>
      <c r="P436" s="82"/>
      <c r="Q436" s="82"/>
      <c r="R436" s="82"/>
      <c r="S436" s="82"/>
      <c r="T436" s="82"/>
      <c r="U436" s="82"/>
      <c r="V436" s="83"/>
    </row>
    <row r="437" spans="3:22" s="66" customFormat="1" ht="39" customHeight="1">
      <c r="C437" s="82"/>
      <c r="D437" s="82"/>
      <c r="E437" s="82"/>
      <c r="F437" s="82"/>
      <c r="G437" s="82"/>
      <c r="H437" s="82"/>
      <c r="I437" s="82"/>
      <c r="J437" s="82"/>
      <c r="K437" s="82"/>
      <c r="L437" s="82"/>
      <c r="M437" s="82"/>
      <c r="N437" s="82"/>
      <c r="O437" s="82"/>
      <c r="P437" s="82"/>
      <c r="Q437" s="82"/>
      <c r="R437" s="82"/>
      <c r="S437" s="82"/>
      <c r="T437" s="82"/>
      <c r="U437" s="82"/>
      <c r="V437" s="83"/>
    </row>
    <row r="438" spans="3:22" s="66" customFormat="1" ht="39" customHeight="1">
      <c r="C438" s="82"/>
      <c r="D438" s="82"/>
      <c r="E438" s="82"/>
      <c r="F438" s="82"/>
      <c r="G438" s="82"/>
      <c r="H438" s="82"/>
      <c r="I438" s="82"/>
      <c r="J438" s="82"/>
      <c r="K438" s="82"/>
      <c r="L438" s="82"/>
      <c r="M438" s="82"/>
      <c r="N438" s="82"/>
      <c r="O438" s="82"/>
      <c r="P438" s="82"/>
      <c r="Q438" s="82"/>
      <c r="R438" s="82"/>
      <c r="S438" s="82"/>
      <c r="T438" s="82"/>
      <c r="U438" s="82"/>
      <c r="V438" s="83"/>
    </row>
    <row r="439" spans="3:22" s="66" customFormat="1" ht="39" customHeight="1">
      <c r="C439" s="82"/>
      <c r="D439" s="82"/>
      <c r="E439" s="82"/>
      <c r="F439" s="82"/>
      <c r="G439" s="82"/>
      <c r="H439" s="82"/>
      <c r="I439" s="82"/>
      <c r="J439" s="82"/>
      <c r="K439" s="82"/>
      <c r="L439" s="82"/>
      <c r="M439" s="82"/>
      <c r="N439" s="82"/>
      <c r="O439" s="82"/>
      <c r="P439" s="82"/>
      <c r="Q439" s="82"/>
      <c r="R439" s="82"/>
      <c r="S439" s="82"/>
      <c r="T439" s="82"/>
      <c r="U439" s="82"/>
      <c r="V439" s="83"/>
    </row>
    <row r="440" spans="3:22" s="66" customFormat="1" ht="39" customHeight="1">
      <c r="C440" s="82"/>
      <c r="D440" s="82"/>
      <c r="E440" s="82"/>
      <c r="F440" s="82"/>
      <c r="G440" s="82"/>
      <c r="H440" s="82"/>
      <c r="I440" s="82"/>
      <c r="J440" s="82"/>
      <c r="K440" s="82"/>
      <c r="L440" s="82"/>
      <c r="M440" s="82"/>
      <c r="N440" s="82"/>
      <c r="O440" s="82"/>
      <c r="P440" s="82"/>
      <c r="Q440" s="82"/>
      <c r="R440" s="82"/>
      <c r="S440" s="82"/>
      <c r="T440" s="82"/>
      <c r="U440" s="82"/>
      <c r="V440" s="83"/>
    </row>
    <row r="441" spans="3:22" s="66" customFormat="1" ht="39" customHeight="1">
      <c r="C441" s="82"/>
      <c r="D441" s="82"/>
      <c r="E441" s="82"/>
      <c r="F441" s="82"/>
      <c r="G441" s="82"/>
      <c r="H441" s="82"/>
      <c r="I441" s="82"/>
      <c r="J441" s="82"/>
      <c r="K441" s="82"/>
      <c r="L441" s="82"/>
      <c r="M441" s="82"/>
      <c r="N441" s="82"/>
      <c r="O441" s="82"/>
      <c r="P441" s="82"/>
      <c r="Q441" s="82"/>
      <c r="R441" s="82"/>
      <c r="S441" s="82"/>
      <c r="T441" s="82"/>
      <c r="U441" s="82"/>
      <c r="V441" s="83"/>
    </row>
    <row r="442" spans="3:22" s="66" customFormat="1" ht="39" customHeight="1">
      <c r="C442" s="82"/>
      <c r="D442" s="82"/>
      <c r="E442" s="82"/>
      <c r="F442" s="82"/>
      <c r="G442" s="82"/>
      <c r="H442" s="82"/>
      <c r="I442" s="82"/>
      <c r="J442" s="82"/>
      <c r="K442" s="82"/>
      <c r="L442" s="82"/>
      <c r="M442" s="82"/>
      <c r="N442" s="82"/>
      <c r="O442" s="82"/>
      <c r="P442" s="82"/>
      <c r="Q442" s="82"/>
      <c r="R442" s="82"/>
      <c r="S442" s="82"/>
      <c r="T442" s="82"/>
      <c r="U442" s="82"/>
      <c r="V442" s="83"/>
    </row>
    <row r="443" spans="3:22" s="66" customFormat="1" ht="39" customHeight="1">
      <c r="C443" s="82"/>
      <c r="D443" s="82"/>
      <c r="E443" s="82"/>
      <c r="F443" s="82"/>
      <c r="G443" s="82"/>
      <c r="H443" s="82"/>
      <c r="I443" s="82"/>
      <c r="J443" s="82"/>
      <c r="K443" s="82"/>
      <c r="L443" s="82"/>
      <c r="M443" s="82"/>
      <c r="N443" s="82"/>
      <c r="O443" s="82"/>
      <c r="P443" s="82"/>
      <c r="Q443" s="82"/>
      <c r="R443" s="82"/>
      <c r="S443" s="82"/>
      <c r="T443" s="82"/>
      <c r="U443" s="82"/>
      <c r="V443" s="83"/>
    </row>
    <row r="444" spans="3:22" s="66" customFormat="1" ht="39" customHeight="1">
      <c r="C444" s="82"/>
      <c r="D444" s="82"/>
      <c r="E444" s="82"/>
      <c r="F444" s="82"/>
      <c r="G444" s="82"/>
      <c r="H444" s="82"/>
      <c r="I444" s="82"/>
      <c r="J444" s="82"/>
      <c r="K444" s="82"/>
      <c r="L444" s="82"/>
      <c r="M444" s="82"/>
      <c r="N444" s="82"/>
      <c r="O444" s="82"/>
      <c r="P444" s="82"/>
      <c r="Q444" s="82"/>
      <c r="R444" s="82"/>
      <c r="S444" s="82"/>
      <c r="T444" s="82"/>
      <c r="U444" s="82"/>
      <c r="V444" s="83"/>
    </row>
    <row r="445" spans="3:22" s="66" customFormat="1" ht="39" customHeight="1">
      <c r="C445" s="82"/>
      <c r="D445" s="82"/>
      <c r="E445" s="82"/>
      <c r="F445" s="82"/>
      <c r="G445" s="82"/>
      <c r="H445" s="82"/>
      <c r="I445" s="82"/>
      <c r="J445" s="82"/>
      <c r="K445" s="82"/>
      <c r="L445" s="82"/>
      <c r="M445" s="82"/>
      <c r="N445" s="82"/>
      <c r="O445" s="82"/>
      <c r="P445" s="82"/>
      <c r="Q445" s="82"/>
      <c r="R445" s="82"/>
      <c r="S445" s="82"/>
      <c r="T445" s="82"/>
      <c r="U445" s="82"/>
      <c r="V445" s="83"/>
    </row>
    <row r="446" spans="3:22" s="66" customFormat="1" ht="39" customHeight="1">
      <c r="C446" s="82"/>
      <c r="D446" s="82"/>
      <c r="E446" s="82"/>
      <c r="F446" s="82"/>
      <c r="G446" s="82"/>
      <c r="H446" s="82"/>
      <c r="I446" s="82"/>
      <c r="J446" s="82"/>
      <c r="K446" s="82"/>
      <c r="L446" s="82"/>
      <c r="M446" s="82"/>
      <c r="N446" s="82"/>
      <c r="O446" s="82"/>
      <c r="P446" s="82"/>
      <c r="Q446" s="82"/>
      <c r="R446" s="82"/>
      <c r="S446" s="82"/>
      <c r="T446" s="82"/>
      <c r="U446" s="82"/>
      <c r="V446" s="83"/>
    </row>
    <row r="447" spans="3:22" s="66" customFormat="1" ht="39" customHeight="1">
      <c r="C447" s="82"/>
      <c r="D447" s="82"/>
      <c r="E447" s="82"/>
      <c r="F447" s="82"/>
      <c r="G447" s="82"/>
      <c r="H447" s="82"/>
      <c r="I447" s="82"/>
      <c r="J447" s="82"/>
      <c r="K447" s="82"/>
      <c r="L447" s="82"/>
      <c r="M447" s="82"/>
      <c r="N447" s="82"/>
      <c r="O447" s="82"/>
      <c r="P447" s="82"/>
      <c r="Q447" s="82"/>
      <c r="R447" s="82"/>
      <c r="S447" s="82"/>
      <c r="T447" s="82"/>
      <c r="U447" s="82"/>
      <c r="V447" s="83"/>
    </row>
    <row r="448" spans="3:22" s="66" customFormat="1" ht="39" customHeight="1">
      <c r="C448" s="82"/>
      <c r="D448" s="82"/>
      <c r="E448" s="82"/>
      <c r="F448" s="82"/>
      <c r="G448" s="82"/>
      <c r="H448" s="82"/>
      <c r="I448" s="82"/>
      <c r="J448" s="82"/>
      <c r="K448" s="82"/>
      <c r="L448" s="82"/>
      <c r="M448" s="82"/>
      <c r="N448" s="82"/>
      <c r="O448" s="82"/>
      <c r="P448" s="82"/>
      <c r="Q448" s="82"/>
      <c r="R448" s="82"/>
      <c r="S448" s="82"/>
      <c r="T448" s="82"/>
      <c r="U448" s="82"/>
      <c r="V448" s="83"/>
    </row>
    <row r="449" spans="3:22" s="66" customFormat="1" ht="39" customHeight="1">
      <c r="C449" s="82"/>
      <c r="D449" s="82"/>
      <c r="E449" s="82"/>
      <c r="F449" s="82"/>
      <c r="G449" s="82"/>
      <c r="H449" s="82"/>
      <c r="I449" s="82"/>
      <c r="J449" s="82"/>
      <c r="K449" s="82"/>
      <c r="L449" s="82"/>
      <c r="M449" s="82"/>
      <c r="N449" s="82"/>
      <c r="O449" s="82"/>
      <c r="P449" s="82"/>
      <c r="Q449" s="82"/>
      <c r="R449" s="82"/>
      <c r="S449" s="82"/>
      <c r="T449" s="82"/>
      <c r="U449" s="82"/>
      <c r="V449" s="83"/>
    </row>
    <row r="450" spans="3:22" s="66" customFormat="1" ht="39" customHeight="1">
      <c r="C450" s="82"/>
      <c r="D450" s="82"/>
      <c r="E450" s="82"/>
      <c r="F450" s="82"/>
      <c r="G450" s="82"/>
      <c r="H450" s="82"/>
      <c r="I450" s="82"/>
      <c r="J450" s="82"/>
      <c r="K450" s="82"/>
      <c r="L450" s="82"/>
      <c r="M450" s="82"/>
      <c r="N450" s="82"/>
      <c r="O450" s="82"/>
      <c r="P450" s="82"/>
      <c r="Q450" s="82"/>
      <c r="R450" s="82"/>
      <c r="S450" s="82"/>
      <c r="T450" s="82"/>
      <c r="U450" s="82"/>
      <c r="V450" s="83"/>
    </row>
    <row r="451" spans="3:22" s="66" customFormat="1" ht="39" customHeight="1">
      <c r="C451" s="82"/>
      <c r="D451" s="82"/>
      <c r="E451" s="82"/>
      <c r="F451" s="82"/>
      <c r="G451" s="82"/>
      <c r="H451" s="82"/>
      <c r="I451" s="82"/>
      <c r="J451" s="82"/>
      <c r="K451" s="82"/>
      <c r="L451" s="82"/>
      <c r="M451" s="82"/>
      <c r="N451" s="82"/>
      <c r="O451" s="82"/>
      <c r="P451" s="82"/>
      <c r="Q451" s="82"/>
      <c r="R451" s="82"/>
      <c r="S451" s="82"/>
      <c r="T451" s="82"/>
      <c r="U451" s="82"/>
      <c r="V451" s="83"/>
    </row>
    <row r="452" spans="3:22" s="66" customFormat="1" ht="39" customHeight="1">
      <c r="C452" s="82"/>
      <c r="D452" s="82"/>
      <c r="E452" s="82"/>
      <c r="F452" s="82"/>
      <c r="G452" s="82"/>
      <c r="H452" s="82"/>
      <c r="I452" s="82"/>
      <c r="J452" s="82"/>
      <c r="K452" s="82"/>
      <c r="L452" s="82"/>
      <c r="M452" s="82"/>
      <c r="N452" s="82"/>
      <c r="O452" s="82"/>
      <c r="P452" s="82"/>
      <c r="Q452" s="82"/>
      <c r="R452" s="82"/>
      <c r="S452" s="82"/>
      <c r="T452" s="82"/>
      <c r="U452" s="82"/>
      <c r="V452" s="83"/>
    </row>
    <row r="453" spans="3:22" s="66" customFormat="1" ht="39" customHeight="1">
      <c r="C453" s="82"/>
      <c r="D453" s="82"/>
      <c r="E453" s="82"/>
      <c r="F453" s="82"/>
      <c r="G453" s="82"/>
      <c r="H453" s="82"/>
      <c r="I453" s="82"/>
      <c r="J453" s="82"/>
      <c r="K453" s="82"/>
      <c r="L453" s="82"/>
      <c r="M453" s="82"/>
      <c r="N453" s="82"/>
      <c r="O453" s="82"/>
      <c r="P453" s="82"/>
      <c r="Q453" s="82"/>
      <c r="R453" s="82"/>
      <c r="S453" s="82"/>
      <c r="T453" s="82"/>
      <c r="U453" s="82"/>
      <c r="V453" s="83"/>
    </row>
    <row r="454" spans="3:22" s="66" customFormat="1" ht="39" customHeight="1">
      <c r="C454" s="82"/>
      <c r="D454" s="82"/>
      <c r="E454" s="82"/>
      <c r="F454" s="82"/>
      <c r="G454" s="82"/>
      <c r="H454" s="82"/>
      <c r="I454" s="82"/>
      <c r="J454" s="82"/>
      <c r="K454" s="82"/>
      <c r="L454" s="82"/>
      <c r="M454" s="82"/>
      <c r="N454" s="82"/>
      <c r="O454" s="82"/>
      <c r="P454" s="82"/>
      <c r="Q454" s="82"/>
      <c r="R454" s="82"/>
      <c r="S454" s="82"/>
      <c r="T454" s="82"/>
      <c r="U454" s="82"/>
      <c r="V454" s="83"/>
    </row>
    <row r="455" spans="3:22" s="66" customFormat="1" ht="39" customHeight="1">
      <c r="C455" s="82"/>
      <c r="D455" s="82"/>
      <c r="E455" s="82"/>
      <c r="F455" s="82"/>
      <c r="G455" s="82"/>
      <c r="H455" s="82"/>
      <c r="I455" s="82"/>
      <c r="J455" s="82"/>
      <c r="K455" s="82"/>
      <c r="L455" s="82"/>
      <c r="M455" s="82"/>
      <c r="N455" s="82"/>
      <c r="O455" s="82"/>
      <c r="P455" s="82"/>
      <c r="Q455" s="82"/>
      <c r="R455" s="82"/>
      <c r="S455" s="82"/>
      <c r="T455" s="82"/>
      <c r="U455" s="82"/>
      <c r="V455" s="83"/>
    </row>
    <row r="456" spans="3:22" s="66" customFormat="1" ht="39" customHeight="1">
      <c r="C456" s="82"/>
      <c r="D456" s="82"/>
      <c r="E456" s="82"/>
      <c r="F456" s="82"/>
      <c r="G456" s="82"/>
      <c r="H456" s="82"/>
      <c r="I456" s="82"/>
      <c r="J456" s="82"/>
      <c r="K456" s="82"/>
      <c r="L456" s="82"/>
      <c r="M456" s="82"/>
      <c r="N456" s="82"/>
      <c r="O456" s="82"/>
      <c r="P456" s="82"/>
      <c r="Q456" s="82"/>
      <c r="R456" s="82"/>
      <c r="S456" s="82"/>
      <c r="T456" s="82"/>
      <c r="U456" s="82"/>
      <c r="V456" s="83"/>
    </row>
    <row r="457" spans="3:22" s="66" customFormat="1" ht="39" customHeight="1">
      <c r="C457" s="82"/>
      <c r="D457" s="82"/>
      <c r="E457" s="82"/>
      <c r="F457" s="82"/>
      <c r="G457" s="82"/>
      <c r="H457" s="82"/>
      <c r="I457" s="82"/>
      <c r="J457" s="82"/>
      <c r="K457" s="82"/>
      <c r="L457" s="82"/>
      <c r="M457" s="82"/>
      <c r="N457" s="82"/>
      <c r="O457" s="82"/>
      <c r="P457" s="82"/>
      <c r="Q457" s="82"/>
      <c r="R457" s="82"/>
      <c r="S457" s="82"/>
      <c r="T457" s="82"/>
      <c r="U457" s="82"/>
      <c r="V457" s="83"/>
    </row>
    <row r="458" spans="3:22" s="66" customFormat="1" ht="39" customHeight="1">
      <c r="C458" s="82"/>
      <c r="D458" s="82"/>
      <c r="E458" s="82"/>
      <c r="F458" s="82"/>
      <c r="G458" s="82"/>
      <c r="H458" s="82"/>
      <c r="I458" s="82"/>
      <c r="J458" s="82"/>
      <c r="K458" s="82"/>
      <c r="L458" s="82"/>
      <c r="M458" s="82"/>
      <c r="N458" s="82"/>
      <c r="O458" s="82"/>
      <c r="P458" s="82"/>
      <c r="Q458" s="82"/>
      <c r="R458" s="82"/>
      <c r="S458" s="82"/>
      <c r="T458" s="82"/>
      <c r="U458" s="82"/>
      <c r="V458" s="83"/>
    </row>
    <row r="459" spans="3:22" s="66" customFormat="1" ht="39" customHeight="1">
      <c r="C459" s="82"/>
      <c r="D459" s="82"/>
      <c r="E459" s="82"/>
      <c r="F459" s="82"/>
      <c r="G459" s="82"/>
      <c r="H459" s="82"/>
      <c r="I459" s="82"/>
      <c r="J459" s="82"/>
      <c r="K459" s="82"/>
      <c r="L459" s="82"/>
      <c r="M459" s="82"/>
      <c r="N459" s="82"/>
      <c r="O459" s="82"/>
      <c r="P459" s="82"/>
      <c r="Q459" s="82"/>
      <c r="R459" s="82"/>
      <c r="S459" s="82"/>
      <c r="T459" s="82"/>
      <c r="U459" s="82"/>
      <c r="V459" s="83"/>
    </row>
    <row r="460" spans="3:22" s="66" customFormat="1" ht="39" customHeight="1">
      <c r="C460" s="82"/>
      <c r="D460" s="82"/>
      <c r="E460" s="82"/>
      <c r="F460" s="82"/>
      <c r="G460" s="82"/>
      <c r="H460" s="82"/>
      <c r="I460" s="82"/>
      <c r="J460" s="82"/>
      <c r="K460" s="82"/>
      <c r="L460" s="82"/>
      <c r="M460" s="82"/>
      <c r="N460" s="82"/>
      <c r="O460" s="82"/>
      <c r="P460" s="82"/>
      <c r="Q460" s="82"/>
      <c r="R460" s="82"/>
      <c r="S460" s="82"/>
      <c r="T460" s="82"/>
      <c r="U460" s="82"/>
      <c r="V460" s="83"/>
    </row>
    <row r="461" spans="3:22" s="66" customFormat="1" ht="39" customHeight="1">
      <c r="C461" s="82"/>
      <c r="D461" s="82"/>
      <c r="E461" s="82"/>
      <c r="F461" s="82"/>
      <c r="G461" s="82"/>
      <c r="H461" s="82"/>
      <c r="I461" s="82"/>
      <c r="J461" s="82"/>
      <c r="K461" s="82"/>
      <c r="L461" s="82"/>
      <c r="M461" s="82"/>
      <c r="N461" s="82"/>
      <c r="O461" s="82"/>
      <c r="P461" s="82"/>
      <c r="Q461" s="82"/>
      <c r="R461" s="82"/>
      <c r="S461" s="82"/>
      <c r="T461" s="82"/>
      <c r="U461" s="82"/>
      <c r="V461" s="83"/>
    </row>
    <row r="462" spans="3:22" s="66" customFormat="1" ht="39" customHeight="1">
      <c r="C462" s="82"/>
      <c r="D462" s="82"/>
      <c r="E462" s="82"/>
      <c r="F462" s="82"/>
      <c r="G462" s="82"/>
      <c r="H462" s="82"/>
      <c r="I462" s="82"/>
      <c r="J462" s="82"/>
      <c r="K462" s="82"/>
      <c r="L462" s="82"/>
      <c r="M462" s="82"/>
      <c r="N462" s="82"/>
      <c r="O462" s="82"/>
      <c r="P462" s="82"/>
      <c r="Q462" s="82"/>
      <c r="R462" s="82"/>
      <c r="S462" s="82"/>
      <c r="T462" s="82"/>
      <c r="U462" s="82"/>
      <c r="V462" s="83"/>
    </row>
    <row r="463" spans="3:22" s="66" customFormat="1" ht="39" customHeight="1">
      <c r="C463" s="82"/>
      <c r="D463" s="82"/>
      <c r="E463" s="82"/>
      <c r="F463" s="82"/>
      <c r="G463" s="82"/>
      <c r="H463" s="82"/>
      <c r="I463" s="82"/>
      <c r="J463" s="82"/>
      <c r="K463" s="82"/>
      <c r="L463" s="82"/>
      <c r="M463" s="82"/>
      <c r="N463" s="82"/>
      <c r="O463" s="82"/>
      <c r="P463" s="82"/>
      <c r="Q463" s="82"/>
      <c r="R463" s="82"/>
      <c r="S463" s="82"/>
      <c r="T463" s="82"/>
      <c r="U463" s="82"/>
      <c r="V463" s="83"/>
    </row>
    <row r="464" spans="3:22" s="66" customFormat="1" ht="39" customHeight="1">
      <c r="C464" s="82"/>
      <c r="D464" s="82"/>
      <c r="E464" s="82"/>
      <c r="F464" s="82"/>
      <c r="G464" s="82"/>
      <c r="H464" s="82"/>
      <c r="I464" s="82"/>
      <c r="J464" s="82"/>
      <c r="K464" s="82"/>
      <c r="L464" s="82"/>
      <c r="M464" s="82"/>
      <c r="N464" s="82"/>
      <c r="O464" s="82"/>
      <c r="P464" s="82"/>
      <c r="Q464" s="82"/>
      <c r="R464" s="82"/>
      <c r="S464" s="82"/>
      <c r="T464" s="82"/>
      <c r="U464" s="82"/>
      <c r="V464" s="83"/>
    </row>
    <row r="465" spans="3:22" s="66" customFormat="1" ht="39" customHeight="1">
      <c r="C465" s="82"/>
      <c r="D465" s="82"/>
      <c r="E465" s="82"/>
      <c r="F465" s="82"/>
      <c r="G465" s="82"/>
      <c r="H465" s="82"/>
      <c r="I465" s="82"/>
      <c r="J465" s="82"/>
      <c r="K465" s="82"/>
      <c r="L465" s="82"/>
      <c r="M465" s="82"/>
      <c r="N465" s="82"/>
      <c r="O465" s="82"/>
      <c r="P465" s="82"/>
      <c r="Q465" s="82"/>
      <c r="R465" s="82"/>
      <c r="S465" s="82"/>
      <c r="T465" s="82"/>
      <c r="U465" s="82"/>
      <c r="V465" s="83"/>
    </row>
    <row r="466" spans="3:22" s="66" customFormat="1" ht="39" customHeight="1">
      <c r="C466" s="82"/>
      <c r="D466" s="82"/>
      <c r="E466" s="82"/>
      <c r="F466" s="82"/>
      <c r="G466" s="82"/>
      <c r="H466" s="82"/>
      <c r="I466" s="82"/>
      <c r="J466" s="82"/>
      <c r="K466" s="82"/>
      <c r="L466" s="82"/>
      <c r="M466" s="82"/>
      <c r="N466" s="82"/>
      <c r="O466" s="82"/>
      <c r="P466" s="82"/>
      <c r="Q466" s="82"/>
      <c r="R466" s="82"/>
      <c r="S466" s="82"/>
      <c r="T466" s="82"/>
      <c r="U466" s="82"/>
      <c r="V466" s="83"/>
    </row>
    <row r="467" spans="3:22" s="66" customFormat="1" ht="39" customHeight="1">
      <c r="C467" s="82"/>
      <c r="D467" s="82"/>
      <c r="E467" s="82"/>
      <c r="F467" s="82"/>
      <c r="G467" s="82"/>
      <c r="H467" s="82"/>
      <c r="I467" s="82"/>
      <c r="J467" s="82"/>
      <c r="K467" s="82"/>
      <c r="L467" s="82"/>
      <c r="M467" s="82"/>
      <c r="N467" s="82"/>
      <c r="O467" s="82"/>
      <c r="P467" s="82"/>
      <c r="Q467" s="82"/>
      <c r="R467" s="82"/>
      <c r="S467" s="82"/>
      <c r="T467" s="82"/>
      <c r="U467" s="82"/>
      <c r="V467" s="83"/>
    </row>
    <row r="468" spans="3:22" s="66" customFormat="1" ht="39" customHeight="1">
      <c r="C468" s="82"/>
      <c r="D468" s="82"/>
      <c r="E468" s="82"/>
      <c r="F468" s="82"/>
      <c r="G468" s="82"/>
      <c r="H468" s="82"/>
      <c r="I468" s="82"/>
      <c r="J468" s="82"/>
      <c r="K468" s="82"/>
      <c r="L468" s="82"/>
      <c r="M468" s="82"/>
      <c r="N468" s="82"/>
      <c r="O468" s="82"/>
      <c r="P468" s="82"/>
      <c r="Q468" s="82"/>
      <c r="R468" s="82"/>
      <c r="S468" s="82"/>
      <c r="T468" s="82"/>
      <c r="U468" s="82"/>
      <c r="V468" s="83"/>
    </row>
    <row r="469" spans="3:22" s="66" customFormat="1" ht="39" customHeight="1">
      <c r="C469" s="82"/>
      <c r="D469" s="82"/>
      <c r="E469" s="82"/>
      <c r="F469" s="82"/>
      <c r="G469" s="82"/>
      <c r="H469" s="82"/>
      <c r="I469" s="82"/>
      <c r="J469" s="82"/>
      <c r="K469" s="82"/>
      <c r="L469" s="82"/>
      <c r="M469" s="82"/>
      <c r="N469" s="82"/>
      <c r="O469" s="82"/>
      <c r="P469" s="82"/>
      <c r="Q469" s="82"/>
      <c r="R469" s="82"/>
      <c r="S469" s="82"/>
      <c r="T469" s="82"/>
      <c r="U469" s="82"/>
      <c r="V469" s="83"/>
    </row>
    <row r="470" spans="3:22" s="66" customFormat="1" ht="39" customHeight="1">
      <c r="C470" s="82"/>
      <c r="D470" s="82"/>
      <c r="E470" s="82"/>
      <c r="F470" s="82"/>
      <c r="G470" s="82"/>
      <c r="H470" s="82"/>
      <c r="I470" s="82"/>
      <c r="J470" s="82"/>
      <c r="K470" s="82"/>
      <c r="L470" s="82"/>
      <c r="M470" s="82"/>
      <c r="N470" s="82"/>
      <c r="O470" s="82"/>
      <c r="P470" s="82"/>
      <c r="Q470" s="82"/>
      <c r="R470" s="82"/>
      <c r="S470" s="82"/>
      <c r="T470" s="82"/>
      <c r="U470" s="82"/>
      <c r="V470" s="83"/>
    </row>
    <row r="471" spans="3:22" s="66" customFormat="1" ht="39" customHeight="1">
      <c r="C471" s="82"/>
      <c r="D471" s="82"/>
      <c r="E471" s="82"/>
      <c r="F471" s="82"/>
      <c r="G471" s="82"/>
      <c r="H471" s="82"/>
      <c r="I471" s="82"/>
      <c r="J471" s="82"/>
      <c r="K471" s="82"/>
      <c r="L471" s="82"/>
      <c r="M471" s="82"/>
      <c r="N471" s="82"/>
      <c r="O471" s="82"/>
      <c r="P471" s="82"/>
      <c r="Q471" s="82"/>
      <c r="R471" s="82"/>
      <c r="S471" s="82"/>
      <c r="T471" s="82"/>
      <c r="U471" s="82"/>
      <c r="V471" s="83"/>
    </row>
    <row r="472" spans="3:22" s="66" customFormat="1" ht="39" customHeight="1">
      <c r="C472" s="82"/>
      <c r="D472" s="82"/>
      <c r="E472" s="82"/>
      <c r="F472" s="82"/>
      <c r="G472" s="82"/>
      <c r="H472" s="82"/>
      <c r="I472" s="82"/>
      <c r="J472" s="82"/>
      <c r="K472" s="82"/>
      <c r="L472" s="82"/>
      <c r="M472" s="82"/>
      <c r="N472" s="82"/>
      <c r="O472" s="82"/>
      <c r="P472" s="82"/>
      <c r="Q472" s="82"/>
      <c r="R472" s="82"/>
      <c r="S472" s="82"/>
      <c r="T472" s="82"/>
      <c r="U472" s="82"/>
      <c r="V472" s="83"/>
    </row>
    <row r="473" spans="3:22" s="66" customFormat="1" ht="39" customHeight="1">
      <c r="C473" s="82"/>
      <c r="D473" s="82"/>
      <c r="E473" s="82"/>
      <c r="F473" s="82"/>
      <c r="G473" s="82"/>
      <c r="H473" s="82"/>
      <c r="I473" s="82"/>
      <c r="J473" s="82"/>
      <c r="K473" s="82"/>
      <c r="L473" s="82"/>
      <c r="M473" s="82"/>
      <c r="N473" s="82"/>
      <c r="O473" s="82"/>
      <c r="P473" s="82"/>
      <c r="Q473" s="82"/>
      <c r="R473" s="82"/>
      <c r="S473" s="82"/>
      <c r="T473" s="82"/>
      <c r="U473" s="82"/>
      <c r="V473" s="83"/>
    </row>
    <row r="474" spans="3:22" s="66" customFormat="1" ht="39" customHeight="1">
      <c r="C474" s="82"/>
      <c r="D474" s="82"/>
      <c r="E474" s="82"/>
      <c r="F474" s="82"/>
      <c r="G474" s="82"/>
      <c r="H474" s="82"/>
      <c r="I474" s="82"/>
      <c r="J474" s="82"/>
      <c r="K474" s="82"/>
      <c r="L474" s="82"/>
      <c r="M474" s="82"/>
      <c r="N474" s="82"/>
      <c r="O474" s="82"/>
      <c r="P474" s="82"/>
      <c r="Q474" s="82"/>
      <c r="R474" s="82"/>
      <c r="S474" s="82"/>
      <c r="T474" s="82"/>
      <c r="U474" s="82"/>
      <c r="V474" s="83"/>
    </row>
    <row r="475" spans="3:22" s="66" customFormat="1" ht="39" customHeight="1">
      <c r="C475" s="82"/>
      <c r="D475" s="82"/>
      <c r="E475" s="82"/>
      <c r="F475" s="82"/>
      <c r="G475" s="82"/>
      <c r="H475" s="82"/>
      <c r="I475" s="82"/>
      <c r="J475" s="82"/>
      <c r="K475" s="82"/>
      <c r="L475" s="82"/>
      <c r="M475" s="82"/>
      <c r="N475" s="82"/>
      <c r="O475" s="82"/>
      <c r="P475" s="82"/>
      <c r="Q475" s="82"/>
      <c r="R475" s="82"/>
      <c r="S475" s="82"/>
      <c r="T475" s="82"/>
      <c r="U475" s="82"/>
      <c r="V475" s="83"/>
    </row>
    <row r="476" spans="3:22" s="66" customFormat="1" ht="39" customHeight="1">
      <c r="C476" s="82"/>
      <c r="D476" s="82"/>
      <c r="E476" s="82"/>
      <c r="F476" s="82"/>
      <c r="G476" s="82"/>
      <c r="H476" s="82"/>
      <c r="I476" s="82"/>
      <c r="J476" s="82"/>
      <c r="K476" s="82"/>
      <c r="L476" s="82"/>
      <c r="M476" s="82"/>
      <c r="N476" s="82"/>
      <c r="O476" s="82"/>
      <c r="P476" s="82"/>
      <c r="Q476" s="82"/>
      <c r="R476" s="82"/>
      <c r="S476" s="82"/>
      <c r="T476" s="82"/>
      <c r="U476" s="82"/>
      <c r="V476" s="83"/>
    </row>
    <row r="477" spans="3:22" s="66" customFormat="1" ht="39" customHeight="1">
      <c r="C477" s="82"/>
      <c r="D477" s="82"/>
      <c r="E477" s="82"/>
      <c r="F477" s="82"/>
      <c r="G477" s="82"/>
      <c r="H477" s="82"/>
      <c r="I477" s="82"/>
      <c r="J477" s="82"/>
      <c r="K477" s="82"/>
      <c r="L477" s="82"/>
      <c r="M477" s="82"/>
      <c r="N477" s="82"/>
      <c r="O477" s="82"/>
      <c r="P477" s="82"/>
      <c r="Q477" s="82"/>
      <c r="R477" s="82"/>
      <c r="S477" s="82"/>
      <c r="T477" s="82"/>
      <c r="U477" s="82"/>
      <c r="V477" s="83"/>
    </row>
    <row r="478" spans="3:22" s="66" customFormat="1" ht="39" customHeight="1">
      <c r="C478" s="82"/>
      <c r="D478" s="82"/>
      <c r="E478" s="82"/>
      <c r="F478" s="82"/>
      <c r="G478" s="82"/>
      <c r="H478" s="82"/>
      <c r="I478" s="82"/>
      <c r="J478" s="82"/>
      <c r="K478" s="82"/>
      <c r="L478" s="82"/>
      <c r="M478" s="82"/>
      <c r="N478" s="82"/>
      <c r="O478" s="82"/>
      <c r="P478" s="82"/>
      <c r="Q478" s="82"/>
      <c r="R478" s="82"/>
      <c r="S478" s="82"/>
      <c r="T478" s="82"/>
      <c r="U478" s="82"/>
      <c r="V478" s="83"/>
    </row>
    <row r="479" spans="3:22" s="66" customFormat="1" ht="39" customHeight="1">
      <c r="C479" s="82"/>
      <c r="D479" s="82"/>
      <c r="E479" s="82"/>
      <c r="F479" s="82"/>
      <c r="G479" s="82"/>
      <c r="H479" s="82"/>
      <c r="I479" s="82"/>
      <c r="J479" s="82"/>
      <c r="K479" s="82"/>
      <c r="L479" s="82"/>
      <c r="M479" s="82"/>
      <c r="N479" s="82"/>
      <c r="O479" s="82"/>
      <c r="P479" s="82"/>
      <c r="Q479" s="82"/>
      <c r="R479" s="82"/>
      <c r="S479" s="82"/>
      <c r="T479" s="82"/>
      <c r="U479" s="82"/>
      <c r="V479" s="83"/>
    </row>
    <row r="480" spans="3:22" s="66" customFormat="1" ht="39" customHeight="1">
      <c r="C480" s="82"/>
      <c r="D480" s="82"/>
      <c r="E480" s="82"/>
      <c r="F480" s="82"/>
      <c r="G480" s="82"/>
      <c r="H480" s="82"/>
      <c r="I480" s="82"/>
      <c r="J480" s="82"/>
      <c r="K480" s="82"/>
      <c r="L480" s="82"/>
      <c r="M480" s="82"/>
      <c r="N480" s="82"/>
      <c r="O480" s="82"/>
      <c r="P480" s="82"/>
      <c r="Q480" s="82"/>
      <c r="R480" s="82"/>
      <c r="S480" s="82"/>
      <c r="T480" s="82"/>
      <c r="U480" s="82"/>
      <c r="V480" s="83"/>
    </row>
    <row r="481" spans="3:22" s="66" customFormat="1" ht="39" customHeight="1">
      <c r="C481" s="82"/>
      <c r="D481" s="82"/>
      <c r="E481" s="82"/>
      <c r="F481" s="82"/>
      <c r="G481" s="82"/>
      <c r="H481" s="82"/>
      <c r="I481" s="82"/>
      <c r="J481" s="82"/>
      <c r="K481" s="82"/>
      <c r="L481" s="82"/>
      <c r="M481" s="82"/>
      <c r="N481" s="82"/>
      <c r="O481" s="82"/>
      <c r="P481" s="82"/>
      <c r="Q481" s="82"/>
      <c r="R481" s="82"/>
      <c r="S481" s="82"/>
      <c r="T481" s="82"/>
      <c r="U481" s="82"/>
      <c r="V481" s="83"/>
    </row>
    <row r="482" spans="3:22" s="66" customFormat="1" ht="39" customHeight="1">
      <c r="C482" s="82"/>
      <c r="D482" s="82"/>
      <c r="E482" s="82"/>
      <c r="F482" s="82"/>
      <c r="G482" s="82"/>
      <c r="H482" s="82"/>
      <c r="I482" s="82"/>
      <c r="J482" s="82"/>
      <c r="K482" s="82"/>
      <c r="L482" s="82"/>
      <c r="M482" s="82"/>
      <c r="N482" s="82"/>
      <c r="O482" s="82"/>
      <c r="P482" s="82"/>
      <c r="Q482" s="82"/>
      <c r="R482" s="82"/>
      <c r="S482" s="82"/>
      <c r="T482" s="82"/>
      <c r="U482" s="82"/>
      <c r="V482" s="83"/>
    </row>
    <row r="483" spans="3:22" s="66" customFormat="1" ht="39" customHeight="1">
      <c r="C483" s="82"/>
      <c r="D483" s="82"/>
      <c r="E483" s="82"/>
      <c r="F483" s="82"/>
      <c r="G483" s="82"/>
      <c r="H483" s="82"/>
      <c r="I483" s="82"/>
      <c r="J483" s="82"/>
      <c r="K483" s="82"/>
      <c r="L483" s="82"/>
      <c r="M483" s="82"/>
      <c r="N483" s="82"/>
      <c r="O483" s="82"/>
      <c r="P483" s="82"/>
      <c r="Q483" s="82"/>
      <c r="R483" s="82"/>
      <c r="S483" s="82"/>
      <c r="T483" s="82"/>
      <c r="U483" s="82"/>
      <c r="V483" s="83"/>
    </row>
    <row r="484" spans="3:22" s="66" customFormat="1" ht="39" customHeight="1">
      <c r="C484" s="82"/>
      <c r="D484" s="82"/>
      <c r="E484" s="82"/>
      <c r="F484" s="82"/>
      <c r="G484" s="82"/>
      <c r="H484" s="82"/>
      <c r="I484" s="82"/>
      <c r="J484" s="82"/>
      <c r="K484" s="82"/>
      <c r="L484" s="82"/>
      <c r="M484" s="82"/>
      <c r="N484" s="82"/>
      <c r="O484" s="82"/>
      <c r="P484" s="82"/>
      <c r="Q484" s="82"/>
      <c r="R484" s="82"/>
      <c r="S484" s="82"/>
      <c r="T484" s="82"/>
      <c r="U484" s="82"/>
      <c r="V484" s="83"/>
    </row>
    <row r="485" spans="3:22" s="66" customFormat="1" ht="39" customHeight="1">
      <c r="C485" s="82"/>
      <c r="D485" s="82"/>
      <c r="E485" s="82"/>
      <c r="F485" s="82"/>
      <c r="G485" s="82"/>
      <c r="H485" s="82"/>
      <c r="I485" s="82"/>
      <c r="J485" s="82"/>
      <c r="K485" s="82"/>
      <c r="L485" s="82"/>
      <c r="M485" s="82"/>
      <c r="N485" s="82"/>
      <c r="O485" s="82"/>
      <c r="P485" s="82"/>
      <c r="Q485" s="82"/>
      <c r="R485" s="82"/>
      <c r="S485" s="82"/>
      <c r="T485" s="82"/>
      <c r="U485" s="82"/>
      <c r="V485" s="83"/>
    </row>
    <row r="486" spans="3:22" s="66" customFormat="1" ht="39" customHeight="1">
      <c r="C486" s="82"/>
      <c r="D486" s="82"/>
      <c r="E486" s="82"/>
      <c r="F486" s="82"/>
      <c r="G486" s="82"/>
      <c r="H486" s="82"/>
      <c r="I486" s="82"/>
      <c r="J486" s="82"/>
      <c r="K486" s="82"/>
      <c r="L486" s="82"/>
      <c r="M486" s="82"/>
      <c r="N486" s="82"/>
      <c r="O486" s="82"/>
      <c r="P486" s="82"/>
      <c r="Q486" s="82"/>
      <c r="R486" s="82"/>
      <c r="S486" s="82"/>
      <c r="T486" s="82"/>
      <c r="U486" s="82"/>
      <c r="V486" s="83"/>
    </row>
    <row r="487" spans="3:22" s="66" customFormat="1" ht="39" customHeight="1">
      <c r="C487" s="82"/>
      <c r="D487" s="82"/>
      <c r="E487" s="82"/>
      <c r="F487" s="82"/>
      <c r="G487" s="82"/>
      <c r="H487" s="82"/>
      <c r="I487" s="82"/>
      <c r="J487" s="82"/>
      <c r="K487" s="82"/>
      <c r="L487" s="82"/>
      <c r="M487" s="82"/>
      <c r="N487" s="82"/>
      <c r="O487" s="82"/>
      <c r="P487" s="82"/>
      <c r="Q487" s="82"/>
      <c r="R487" s="82"/>
      <c r="S487" s="82"/>
      <c r="T487" s="82"/>
      <c r="U487" s="82"/>
      <c r="V487" s="83"/>
    </row>
    <row r="488" spans="3:22" s="66" customFormat="1" ht="39" customHeight="1">
      <c r="C488" s="82"/>
      <c r="D488" s="82"/>
      <c r="E488" s="82"/>
      <c r="F488" s="82"/>
      <c r="G488" s="82"/>
      <c r="H488" s="82"/>
      <c r="I488" s="82"/>
      <c r="J488" s="82"/>
      <c r="K488" s="82"/>
      <c r="L488" s="82"/>
      <c r="M488" s="82"/>
      <c r="N488" s="82"/>
      <c r="O488" s="82"/>
      <c r="P488" s="82"/>
      <c r="Q488" s="82"/>
      <c r="R488" s="82"/>
      <c r="S488" s="82"/>
      <c r="T488" s="82"/>
      <c r="U488" s="82"/>
      <c r="V488" s="83"/>
    </row>
    <row r="489" spans="3:22" s="66" customFormat="1" ht="39" customHeight="1">
      <c r="C489" s="82"/>
      <c r="D489" s="82"/>
      <c r="E489" s="82"/>
      <c r="F489" s="82"/>
      <c r="G489" s="82"/>
      <c r="H489" s="82"/>
      <c r="I489" s="82"/>
      <c r="J489" s="82"/>
      <c r="K489" s="82"/>
      <c r="L489" s="82"/>
      <c r="M489" s="82"/>
      <c r="N489" s="82"/>
      <c r="O489" s="82"/>
      <c r="P489" s="82"/>
      <c r="Q489" s="82"/>
      <c r="R489" s="82"/>
      <c r="S489" s="82"/>
      <c r="T489" s="82"/>
      <c r="U489" s="82"/>
      <c r="V489" s="83"/>
    </row>
    <row r="490" spans="3:22" s="66" customFormat="1" ht="39" customHeight="1">
      <c r="C490" s="82"/>
      <c r="D490" s="82"/>
      <c r="E490" s="82"/>
      <c r="F490" s="82"/>
      <c r="G490" s="82"/>
      <c r="H490" s="82"/>
      <c r="I490" s="82"/>
      <c r="J490" s="82"/>
      <c r="K490" s="82"/>
      <c r="L490" s="82"/>
      <c r="M490" s="82"/>
      <c r="N490" s="82"/>
      <c r="O490" s="82"/>
      <c r="P490" s="82"/>
      <c r="Q490" s="82"/>
      <c r="R490" s="82"/>
      <c r="S490" s="82"/>
      <c r="T490" s="82"/>
      <c r="U490" s="82"/>
      <c r="V490" s="83"/>
    </row>
    <row r="491" spans="3:22" s="66" customFormat="1" ht="39" customHeight="1">
      <c r="C491" s="82"/>
      <c r="D491" s="82"/>
      <c r="E491" s="82"/>
      <c r="F491" s="82"/>
      <c r="G491" s="82"/>
      <c r="H491" s="82"/>
      <c r="I491" s="82"/>
      <c r="J491" s="82"/>
      <c r="K491" s="82"/>
      <c r="L491" s="82"/>
      <c r="M491" s="82"/>
      <c r="N491" s="82"/>
      <c r="O491" s="82"/>
      <c r="P491" s="82"/>
      <c r="Q491" s="82"/>
      <c r="R491" s="82"/>
      <c r="S491" s="82"/>
      <c r="T491" s="82"/>
      <c r="U491" s="82"/>
      <c r="V491" s="83"/>
    </row>
    <row r="492" spans="3:22" s="66" customFormat="1" ht="39" customHeight="1">
      <c r="C492" s="82"/>
      <c r="D492" s="82"/>
      <c r="E492" s="82"/>
      <c r="F492" s="82"/>
      <c r="G492" s="82"/>
      <c r="H492" s="82"/>
      <c r="I492" s="82"/>
      <c r="J492" s="82"/>
      <c r="K492" s="82"/>
      <c r="L492" s="82"/>
      <c r="M492" s="82"/>
      <c r="N492" s="82"/>
      <c r="O492" s="82"/>
      <c r="P492" s="82"/>
      <c r="Q492" s="82"/>
      <c r="R492" s="82"/>
      <c r="S492" s="82"/>
      <c r="T492" s="82"/>
      <c r="U492" s="82"/>
      <c r="V492" s="83"/>
    </row>
    <row r="493" spans="3:22" s="66" customFormat="1" ht="39" customHeight="1">
      <c r="C493" s="82"/>
      <c r="D493" s="82"/>
      <c r="E493" s="82"/>
      <c r="F493" s="82"/>
      <c r="G493" s="82"/>
      <c r="H493" s="82"/>
      <c r="I493" s="82"/>
      <c r="J493" s="82"/>
      <c r="K493" s="82"/>
      <c r="L493" s="82"/>
      <c r="M493" s="82"/>
      <c r="N493" s="82"/>
      <c r="O493" s="82"/>
      <c r="P493" s="82"/>
      <c r="Q493" s="82"/>
      <c r="R493" s="82"/>
      <c r="S493" s="82"/>
      <c r="T493" s="82"/>
      <c r="U493" s="82"/>
      <c r="V493" s="83"/>
    </row>
    <row r="494" spans="3:22" s="66" customFormat="1" ht="39" customHeight="1">
      <c r="C494" s="82"/>
      <c r="D494" s="82"/>
      <c r="E494" s="82"/>
      <c r="F494" s="82"/>
      <c r="G494" s="82"/>
      <c r="H494" s="82"/>
      <c r="I494" s="82"/>
      <c r="J494" s="82"/>
      <c r="K494" s="82"/>
      <c r="L494" s="82"/>
      <c r="M494" s="82"/>
      <c r="N494" s="82"/>
      <c r="O494" s="82"/>
      <c r="P494" s="82"/>
      <c r="Q494" s="82"/>
      <c r="R494" s="82"/>
      <c r="S494" s="82"/>
      <c r="T494" s="82"/>
      <c r="U494" s="82"/>
      <c r="V494" s="83"/>
    </row>
    <row r="495" spans="3:22" s="66" customFormat="1" ht="39" customHeight="1">
      <c r="C495" s="82"/>
      <c r="D495" s="82"/>
      <c r="E495" s="82"/>
      <c r="F495" s="82"/>
      <c r="G495" s="82"/>
      <c r="H495" s="82"/>
      <c r="I495" s="82"/>
      <c r="J495" s="82"/>
      <c r="K495" s="82"/>
      <c r="L495" s="82"/>
      <c r="M495" s="82"/>
      <c r="N495" s="82"/>
      <c r="O495" s="82"/>
      <c r="P495" s="82"/>
      <c r="Q495" s="82"/>
      <c r="R495" s="82"/>
      <c r="S495" s="82"/>
      <c r="T495" s="82"/>
      <c r="U495" s="82"/>
      <c r="V495" s="83"/>
    </row>
    <row r="496" spans="3:22" s="66" customFormat="1" ht="39" customHeight="1">
      <c r="C496" s="82"/>
      <c r="D496" s="82"/>
      <c r="E496" s="82"/>
      <c r="F496" s="82"/>
      <c r="G496" s="82"/>
      <c r="H496" s="82"/>
      <c r="I496" s="82"/>
      <c r="J496" s="82"/>
      <c r="K496" s="82"/>
      <c r="L496" s="82"/>
      <c r="M496" s="82"/>
      <c r="N496" s="82"/>
      <c r="O496" s="82"/>
      <c r="P496" s="82"/>
      <c r="Q496" s="82"/>
      <c r="R496" s="82"/>
      <c r="S496" s="82"/>
      <c r="T496" s="82"/>
      <c r="U496" s="82"/>
      <c r="V496" s="83"/>
    </row>
    <row r="497" spans="3:22" s="66" customFormat="1" ht="39" customHeight="1">
      <c r="C497" s="82"/>
      <c r="D497" s="82"/>
      <c r="E497" s="82"/>
      <c r="F497" s="82"/>
      <c r="G497" s="82"/>
      <c r="H497" s="82"/>
      <c r="I497" s="82"/>
      <c r="J497" s="82"/>
      <c r="K497" s="82"/>
      <c r="L497" s="82"/>
      <c r="M497" s="82"/>
      <c r="N497" s="82"/>
      <c r="O497" s="82"/>
      <c r="P497" s="82"/>
      <c r="Q497" s="82"/>
      <c r="R497" s="82"/>
      <c r="S497" s="82"/>
      <c r="T497" s="82"/>
      <c r="U497" s="82"/>
      <c r="V497" s="83"/>
    </row>
    <row r="498" spans="3:22" s="66" customFormat="1" ht="39" customHeight="1">
      <c r="C498" s="82"/>
      <c r="D498" s="82"/>
      <c r="E498" s="82"/>
      <c r="F498" s="82"/>
      <c r="G498" s="82"/>
      <c r="H498" s="82"/>
      <c r="I498" s="82"/>
      <c r="J498" s="82"/>
      <c r="K498" s="82"/>
      <c r="L498" s="82"/>
      <c r="M498" s="82"/>
      <c r="N498" s="82"/>
      <c r="O498" s="82"/>
      <c r="P498" s="82"/>
      <c r="Q498" s="82"/>
      <c r="R498" s="82"/>
      <c r="S498" s="82"/>
      <c r="T498" s="82"/>
      <c r="U498" s="82"/>
      <c r="V498" s="83"/>
    </row>
    <row r="499" spans="3:22" s="66" customFormat="1" ht="39" customHeight="1">
      <c r="C499" s="82"/>
      <c r="D499" s="82"/>
      <c r="E499" s="82"/>
      <c r="F499" s="82"/>
      <c r="G499" s="82"/>
      <c r="H499" s="82"/>
      <c r="I499" s="82"/>
      <c r="J499" s="82"/>
      <c r="K499" s="82"/>
      <c r="L499" s="82"/>
      <c r="M499" s="82"/>
      <c r="N499" s="82"/>
      <c r="O499" s="82"/>
      <c r="P499" s="82"/>
      <c r="Q499" s="82"/>
      <c r="R499" s="82"/>
      <c r="S499" s="82"/>
      <c r="T499" s="82"/>
      <c r="U499" s="82"/>
      <c r="V499" s="83"/>
    </row>
    <row r="500" spans="3:22" s="66" customFormat="1" ht="39" customHeight="1">
      <c r="C500" s="82"/>
      <c r="D500" s="82"/>
      <c r="E500" s="82"/>
      <c r="F500" s="82"/>
      <c r="G500" s="82"/>
      <c r="H500" s="82"/>
      <c r="I500" s="82"/>
      <c r="J500" s="82"/>
      <c r="K500" s="82"/>
      <c r="L500" s="82"/>
      <c r="M500" s="82"/>
      <c r="N500" s="82"/>
      <c r="O500" s="82"/>
      <c r="P500" s="82"/>
      <c r="Q500" s="82"/>
      <c r="R500" s="82"/>
      <c r="S500" s="82"/>
      <c r="T500" s="82"/>
      <c r="U500" s="82"/>
      <c r="V500" s="83"/>
    </row>
    <row r="501" spans="3:22" s="66" customFormat="1" ht="39" customHeight="1">
      <c r="C501" s="82"/>
      <c r="D501" s="82"/>
      <c r="E501" s="82"/>
      <c r="F501" s="82"/>
      <c r="G501" s="82"/>
      <c r="H501" s="82"/>
      <c r="I501" s="82"/>
      <c r="J501" s="82"/>
      <c r="K501" s="82"/>
      <c r="L501" s="82"/>
      <c r="M501" s="82"/>
      <c r="N501" s="82"/>
      <c r="O501" s="82"/>
      <c r="P501" s="82"/>
      <c r="Q501" s="82"/>
      <c r="R501" s="82"/>
      <c r="S501" s="82"/>
      <c r="T501" s="82"/>
      <c r="U501" s="82"/>
      <c r="V501" s="83"/>
    </row>
    <row r="502" spans="3:22" s="66" customFormat="1" ht="39" customHeight="1">
      <c r="C502" s="82"/>
      <c r="D502" s="82"/>
      <c r="E502" s="82"/>
      <c r="F502" s="82"/>
      <c r="G502" s="82"/>
      <c r="H502" s="82"/>
      <c r="I502" s="82"/>
      <c r="J502" s="82"/>
      <c r="K502" s="82"/>
      <c r="L502" s="82"/>
      <c r="M502" s="82"/>
      <c r="N502" s="82"/>
      <c r="O502" s="82"/>
      <c r="P502" s="82"/>
      <c r="Q502" s="82"/>
      <c r="R502" s="82"/>
      <c r="S502" s="82"/>
      <c r="T502" s="82"/>
      <c r="U502" s="82"/>
      <c r="V502" s="83"/>
    </row>
    <row r="503" spans="3:22" s="66" customFormat="1" ht="39" customHeight="1">
      <c r="C503" s="82"/>
      <c r="D503" s="82"/>
      <c r="E503" s="82"/>
      <c r="F503" s="82"/>
      <c r="G503" s="82"/>
      <c r="H503" s="82"/>
      <c r="I503" s="82"/>
      <c r="J503" s="82"/>
      <c r="K503" s="82"/>
      <c r="L503" s="82"/>
      <c r="M503" s="82"/>
      <c r="N503" s="82"/>
      <c r="O503" s="82"/>
      <c r="P503" s="82"/>
      <c r="Q503" s="82"/>
      <c r="R503" s="82"/>
      <c r="S503" s="82"/>
      <c r="T503" s="82"/>
      <c r="U503" s="82"/>
      <c r="V503" s="83"/>
    </row>
    <row r="504" spans="3:22" s="66" customFormat="1" ht="39" customHeight="1">
      <c r="C504" s="82"/>
      <c r="D504" s="82"/>
      <c r="E504" s="82"/>
      <c r="F504" s="82"/>
      <c r="G504" s="82"/>
      <c r="H504" s="82"/>
      <c r="I504" s="82"/>
      <c r="J504" s="82"/>
      <c r="K504" s="82"/>
      <c r="L504" s="82"/>
      <c r="M504" s="82"/>
      <c r="N504" s="82"/>
      <c r="O504" s="82"/>
      <c r="P504" s="82"/>
      <c r="Q504" s="82"/>
      <c r="R504" s="82"/>
      <c r="S504" s="82"/>
      <c r="T504" s="82"/>
      <c r="U504" s="82"/>
      <c r="V504" s="83"/>
    </row>
    <row r="505" spans="3:22" s="66" customFormat="1" ht="39" customHeight="1">
      <c r="C505" s="82"/>
      <c r="D505" s="82"/>
      <c r="E505" s="82"/>
      <c r="F505" s="82"/>
      <c r="G505" s="82"/>
      <c r="H505" s="82"/>
      <c r="I505" s="82"/>
      <c r="J505" s="82"/>
      <c r="K505" s="82"/>
      <c r="L505" s="82"/>
      <c r="M505" s="82"/>
      <c r="N505" s="82"/>
      <c r="O505" s="82"/>
      <c r="P505" s="82"/>
      <c r="Q505" s="82"/>
      <c r="R505" s="82"/>
      <c r="S505" s="82"/>
      <c r="T505" s="82"/>
      <c r="U505" s="82"/>
      <c r="V505" s="83"/>
    </row>
    <row r="506" spans="3:22" s="66" customFormat="1" ht="39" customHeight="1">
      <c r="C506" s="82"/>
      <c r="D506" s="82"/>
      <c r="E506" s="82"/>
      <c r="F506" s="82"/>
      <c r="G506" s="82"/>
      <c r="H506" s="82"/>
      <c r="I506" s="82"/>
      <c r="J506" s="82"/>
      <c r="K506" s="82"/>
      <c r="L506" s="82"/>
      <c r="M506" s="82"/>
      <c r="N506" s="82"/>
      <c r="O506" s="82"/>
      <c r="P506" s="82"/>
      <c r="Q506" s="82"/>
      <c r="R506" s="82"/>
      <c r="S506" s="82"/>
      <c r="T506" s="82"/>
      <c r="U506" s="82"/>
      <c r="V506" s="83"/>
    </row>
    <row r="507" spans="3:22" s="66" customFormat="1" ht="39" customHeight="1">
      <c r="C507" s="82"/>
      <c r="D507" s="82"/>
      <c r="E507" s="82"/>
      <c r="F507" s="82"/>
      <c r="G507" s="82"/>
      <c r="H507" s="82"/>
      <c r="I507" s="82"/>
      <c r="J507" s="82"/>
      <c r="K507" s="82"/>
      <c r="L507" s="82"/>
      <c r="M507" s="82"/>
      <c r="N507" s="82"/>
      <c r="O507" s="82"/>
      <c r="P507" s="82"/>
      <c r="Q507" s="82"/>
      <c r="R507" s="82"/>
      <c r="S507" s="82"/>
      <c r="T507" s="82"/>
      <c r="U507" s="82"/>
      <c r="V507" s="83"/>
    </row>
    <row r="508" spans="3:22" s="66" customFormat="1" ht="39" customHeight="1">
      <c r="C508" s="82"/>
      <c r="D508" s="82"/>
      <c r="E508" s="82"/>
      <c r="F508" s="82"/>
      <c r="G508" s="82"/>
      <c r="H508" s="82"/>
      <c r="I508" s="82"/>
      <c r="J508" s="82"/>
      <c r="K508" s="82"/>
      <c r="L508" s="82"/>
      <c r="M508" s="82"/>
      <c r="N508" s="82"/>
      <c r="O508" s="82"/>
      <c r="P508" s="82"/>
      <c r="Q508" s="82"/>
      <c r="R508" s="82"/>
      <c r="S508" s="82"/>
      <c r="T508" s="82"/>
      <c r="U508" s="82"/>
      <c r="V508" s="83"/>
    </row>
    <row r="509" spans="3:22" s="66" customFormat="1" ht="39" customHeight="1">
      <c r="C509" s="82"/>
      <c r="D509" s="82"/>
      <c r="E509" s="82"/>
      <c r="F509" s="82"/>
      <c r="G509" s="82"/>
      <c r="H509" s="82"/>
      <c r="I509" s="82"/>
      <c r="J509" s="82"/>
      <c r="K509" s="82"/>
      <c r="L509" s="82"/>
      <c r="M509" s="82"/>
      <c r="N509" s="82"/>
      <c r="O509" s="82"/>
      <c r="P509" s="82"/>
      <c r="Q509" s="82"/>
      <c r="R509" s="82"/>
      <c r="S509" s="82"/>
      <c r="T509" s="82"/>
      <c r="U509" s="82"/>
      <c r="V509" s="83"/>
    </row>
    <row r="510" spans="3:22" s="66" customFormat="1" ht="39" customHeight="1">
      <c r="C510" s="82"/>
      <c r="D510" s="82"/>
      <c r="E510" s="82"/>
      <c r="F510" s="82"/>
      <c r="G510" s="82"/>
      <c r="H510" s="82"/>
      <c r="I510" s="82"/>
      <c r="J510" s="82"/>
      <c r="K510" s="82"/>
      <c r="L510" s="82"/>
      <c r="M510" s="82"/>
      <c r="N510" s="82"/>
      <c r="O510" s="82"/>
      <c r="P510" s="82"/>
      <c r="Q510" s="82"/>
      <c r="R510" s="82"/>
      <c r="S510" s="82"/>
      <c r="T510" s="82"/>
      <c r="U510" s="82"/>
      <c r="V510" s="83"/>
    </row>
    <row r="511" spans="3:22" s="66" customFormat="1" ht="39" customHeight="1">
      <c r="C511" s="82"/>
      <c r="D511" s="82"/>
      <c r="E511" s="82"/>
      <c r="F511" s="82"/>
      <c r="G511" s="82"/>
      <c r="H511" s="82"/>
      <c r="I511" s="82"/>
      <c r="J511" s="82"/>
      <c r="K511" s="82"/>
      <c r="L511" s="82"/>
      <c r="M511" s="82"/>
      <c r="N511" s="82"/>
      <c r="O511" s="82"/>
      <c r="P511" s="82"/>
      <c r="Q511" s="82"/>
      <c r="R511" s="82"/>
      <c r="S511" s="82"/>
      <c r="T511" s="82"/>
      <c r="U511" s="82"/>
      <c r="V511" s="83"/>
    </row>
    <row r="512" spans="3:22" s="66" customFormat="1" ht="39" customHeight="1">
      <c r="C512" s="82"/>
      <c r="D512" s="82"/>
      <c r="E512" s="82"/>
      <c r="F512" s="82"/>
      <c r="G512" s="82"/>
      <c r="H512" s="82"/>
      <c r="I512" s="82"/>
      <c r="J512" s="82"/>
      <c r="K512" s="82"/>
      <c r="L512" s="82"/>
      <c r="M512" s="82"/>
      <c r="N512" s="82"/>
      <c r="O512" s="82"/>
      <c r="P512" s="82"/>
      <c r="Q512" s="82"/>
      <c r="R512" s="82"/>
      <c r="S512" s="82"/>
      <c r="T512" s="82"/>
      <c r="U512" s="82"/>
      <c r="V512" s="83"/>
    </row>
    <row r="513" spans="3:22" s="66" customFormat="1" ht="39" customHeight="1">
      <c r="C513" s="82"/>
      <c r="D513" s="82"/>
      <c r="E513" s="82"/>
      <c r="F513" s="82"/>
      <c r="G513" s="82"/>
      <c r="H513" s="82"/>
      <c r="I513" s="82"/>
      <c r="J513" s="82"/>
      <c r="K513" s="82"/>
      <c r="L513" s="82"/>
      <c r="M513" s="82"/>
      <c r="N513" s="82"/>
      <c r="O513" s="82"/>
      <c r="P513" s="82"/>
      <c r="Q513" s="82"/>
      <c r="R513" s="82"/>
      <c r="S513" s="82"/>
      <c r="T513" s="82"/>
      <c r="U513" s="82"/>
      <c r="V513" s="83"/>
    </row>
    <row r="514" spans="3:22" s="66" customFormat="1" ht="39" customHeight="1">
      <c r="C514" s="82"/>
      <c r="D514" s="82"/>
      <c r="E514" s="82"/>
      <c r="F514" s="82"/>
      <c r="G514" s="82"/>
      <c r="H514" s="82"/>
      <c r="I514" s="82"/>
      <c r="J514" s="82"/>
      <c r="K514" s="82"/>
      <c r="L514" s="82"/>
      <c r="M514" s="82"/>
      <c r="N514" s="82"/>
      <c r="O514" s="82"/>
      <c r="P514" s="82"/>
      <c r="Q514" s="82"/>
      <c r="R514" s="82"/>
      <c r="S514" s="82"/>
      <c r="T514" s="82"/>
      <c r="U514" s="82"/>
      <c r="V514" s="83"/>
    </row>
    <row r="515" spans="3:22" s="66" customFormat="1" ht="39" customHeight="1">
      <c r="C515" s="82"/>
      <c r="D515" s="82"/>
      <c r="E515" s="82"/>
      <c r="F515" s="82"/>
      <c r="G515" s="82"/>
      <c r="H515" s="82"/>
      <c r="I515" s="82"/>
      <c r="J515" s="82"/>
      <c r="K515" s="82"/>
      <c r="L515" s="82"/>
      <c r="M515" s="82"/>
      <c r="N515" s="82"/>
      <c r="O515" s="82"/>
      <c r="P515" s="82"/>
      <c r="Q515" s="82"/>
      <c r="R515" s="82"/>
      <c r="S515" s="82"/>
      <c r="T515" s="82"/>
      <c r="U515" s="82"/>
      <c r="V515" s="83"/>
    </row>
    <row r="516" spans="3:22" s="66" customFormat="1" ht="39" customHeight="1">
      <c r="C516" s="82"/>
      <c r="D516" s="82"/>
      <c r="E516" s="82"/>
      <c r="F516" s="82"/>
      <c r="G516" s="82"/>
      <c r="H516" s="82"/>
      <c r="I516" s="82"/>
      <c r="J516" s="82"/>
      <c r="K516" s="82"/>
      <c r="L516" s="82"/>
      <c r="M516" s="82"/>
      <c r="N516" s="82"/>
      <c r="O516" s="82"/>
      <c r="P516" s="82"/>
      <c r="Q516" s="82"/>
      <c r="R516" s="82"/>
      <c r="S516" s="82"/>
      <c r="T516" s="82"/>
      <c r="U516" s="82"/>
      <c r="V516" s="83"/>
    </row>
    <row r="517" spans="3:22" s="66" customFormat="1" ht="39" customHeight="1">
      <c r="C517" s="82"/>
      <c r="D517" s="82"/>
      <c r="E517" s="82"/>
      <c r="F517" s="82"/>
      <c r="G517" s="82"/>
      <c r="H517" s="82"/>
      <c r="I517" s="82"/>
      <c r="J517" s="82"/>
      <c r="K517" s="82"/>
      <c r="L517" s="82"/>
      <c r="M517" s="82"/>
      <c r="N517" s="82"/>
      <c r="O517" s="82"/>
      <c r="P517" s="82"/>
      <c r="Q517" s="82"/>
      <c r="R517" s="82"/>
      <c r="S517" s="82"/>
      <c r="T517" s="82"/>
      <c r="U517" s="82"/>
      <c r="V517" s="83"/>
    </row>
    <row r="518" spans="3:22" s="66" customFormat="1" ht="39" customHeight="1">
      <c r="C518" s="82"/>
      <c r="D518" s="82"/>
      <c r="E518" s="82"/>
      <c r="F518" s="82"/>
      <c r="G518" s="82"/>
      <c r="H518" s="82"/>
      <c r="I518" s="82"/>
      <c r="J518" s="82"/>
      <c r="K518" s="82"/>
      <c r="L518" s="82"/>
      <c r="M518" s="82"/>
      <c r="N518" s="82"/>
      <c r="O518" s="82"/>
      <c r="P518" s="82"/>
      <c r="Q518" s="82"/>
      <c r="R518" s="82"/>
      <c r="S518" s="82"/>
      <c r="T518" s="82"/>
      <c r="U518" s="82"/>
      <c r="V518" s="83"/>
    </row>
    <row r="519" spans="3:22" s="66" customFormat="1" ht="39" customHeight="1">
      <c r="C519" s="82"/>
      <c r="D519" s="82"/>
      <c r="E519" s="82"/>
      <c r="F519" s="82"/>
      <c r="G519" s="82"/>
      <c r="H519" s="82"/>
      <c r="I519" s="82"/>
      <c r="J519" s="82"/>
      <c r="K519" s="82"/>
      <c r="L519" s="82"/>
      <c r="M519" s="82"/>
      <c r="N519" s="82"/>
      <c r="O519" s="82"/>
      <c r="P519" s="82"/>
      <c r="Q519" s="82"/>
      <c r="R519" s="82"/>
      <c r="S519" s="82"/>
      <c r="T519" s="82"/>
      <c r="U519" s="82"/>
      <c r="V519" s="83"/>
    </row>
    <row r="520" spans="3:22" s="66" customFormat="1" ht="39" customHeight="1">
      <c r="C520" s="82"/>
      <c r="D520" s="82"/>
      <c r="E520" s="82"/>
      <c r="F520" s="82"/>
      <c r="G520" s="82"/>
      <c r="H520" s="82"/>
      <c r="I520" s="82"/>
      <c r="J520" s="82"/>
      <c r="K520" s="82"/>
      <c r="L520" s="82"/>
      <c r="M520" s="82"/>
      <c r="N520" s="82"/>
      <c r="O520" s="82"/>
      <c r="P520" s="82"/>
      <c r="Q520" s="82"/>
      <c r="R520" s="82"/>
      <c r="S520" s="82"/>
      <c r="T520" s="82"/>
      <c r="U520" s="82"/>
      <c r="V520" s="83"/>
    </row>
    <row r="521" spans="3:22" s="66" customFormat="1" ht="39" customHeight="1">
      <c r="C521" s="82"/>
      <c r="D521" s="82"/>
      <c r="E521" s="82"/>
      <c r="F521" s="82"/>
      <c r="G521" s="82"/>
      <c r="H521" s="82"/>
      <c r="I521" s="82"/>
      <c r="J521" s="82"/>
      <c r="K521" s="82"/>
      <c r="L521" s="82"/>
      <c r="M521" s="82"/>
      <c r="N521" s="82"/>
      <c r="O521" s="82"/>
      <c r="P521" s="82"/>
      <c r="Q521" s="82"/>
      <c r="R521" s="82"/>
      <c r="S521" s="82"/>
      <c r="T521" s="82"/>
      <c r="U521" s="82"/>
      <c r="V521" s="83"/>
    </row>
    <row r="522" spans="3:22" s="66" customFormat="1" ht="39" customHeight="1">
      <c r="C522" s="82"/>
      <c r="D522" s="82"/>
      <c r="E522" s="82"/>
      <c r="F522" s="82"/>
      <c r="G522" s="82"/>
      <c r="H522" s="82"/>
      <c r="I522" s="82"/>
      <c r="J522" s="82"/>
      <c r="K522" s="82"/>
      <c r="L522" s="82"/>
      <c r="M522" s="82"/>
      <c r="N522" s="82"/>
      <c r="O522" s="82"/>
      <c r="P522" s="82"/>
      <c r="Q522" s="82"/>
      <c r="R522" s="82"/>
      <c r="S522" s="82"/>
      <c r="T522" s="82"/>
      <c r="U522" s="82"/>
      <c r="V522" s="83"/>
    </row>
    <row r="523" spans="3:22" s="66" customFormat="1" ht="39" customHeight="1">
      <c r="C523" s="82"/>
      <c r="D523" s="82"/>
      <c r="E523" s="82"/>
      <c r="F523" s="82"/>
      <c r="G523" s="82"/>
      <c r="H523" s="82"/>
      <c r="I523" s="82"/>
      <c r="J523" s="82"/>
      <c r="K523" s="82"/>
      <c r="L523" s="82"/>
      <c r="M523" s="82"/>
      <c r="N523" s="82"/>
      <c r="O523" s="82"/>
      <c r="P523" s="82"/>
      <c r="Q523" s="82"/>
      <c r="R523" s="82"/>
      <c r="S523" s="82"/>
      <c r="T523" s="82"/>
      <c r="U523" s="82"/>
      <c r="V523" s="83"/>
    </row>
    <row r="524" spans="3:22" s="66" customFormat="1" ht="39" customHeight="1">
      <c r="C524" s="82"/>
      <c r="D524" s="82"/>
      <c r="E524" s="82"/>
      <c r="F524" s="82"/>
      <c r="G524" s="82"/>
      <c r="H524" s="82"/>
      <c r="I524" s="82"/>
      <c r="J524" s="82"/>
      <c r="K524" s="82"/>
      <c r="L524" s="82"/>
      <c r="M524" s="82"/>
      <c r="N524" s="82"/>
      <c r="O524" s="82"/>
      <c r="P524" s="82"/>
      <c r="Q524" s="82"/>
      <c r="R524" s="82"/>
      <c r="S524" s="82"/>
      <c r="T524" s="82"/>
      <c r="U524" s="82"/>
      <c r="V524" s="83"/>
    </row>
    <row r="525" spans="3:22" s="66" customFormat="1" ht="39" customHeight="1">
      <c r="C525" s="82"/>
      <c r="D525" s="82"/>
      <c r="E525" s="82"/>
      <c r="F525" s="82"/>
      <c r="G525" s="82"/>
      <c r="H525" s="82"/>
      <c r="I525" s="82"/>
      <c r="J525" s="82"/>
      <c r="K525" s="82"/>
      <c r="L525" s="82"/>
      <c r="M525" s="82"/>
      <c r="N525" s="82"/>
      <c r="O525" s="82"/>
      <c r="P525" s="82"/>
      <c r="Q525" s="82"/>
      <c r="R525" s="82"/>
      <c r="S525" s="82"/>
      <c r="T525" s="82"/>
      <c r="U525" s="82"/>
      <c r="V525" s="83"/>
    </row>
    <row r="526" spans="3:22" s="66" customFormat="1" ht="39" customHeight="1">
      <c r="C526" s="82"/>
      <c r="D526" s="82"/>
      <c r="E526" s="82"/>
      <c r="F526" s="82"/>
      <c r="G526" s="82"/>
      <c r="H526" s="82"/>
      <c r="I526" s="82"/>
      <c r="J526" s="82"/>
      <c r="K526" s="82"/>
      <c r="L526" s="82"/>
      <c r="M526" s="82"/>
      <c r="N526" s="82"/>
      <c r="O526" s="82"/>
      <c r="P526" s="82"/>
      <c r="Q526" s="82"/>
      <c r="R526" s="82"/>
      <c r="S526" s="82"/>
      <c r="T526" s="82"/>
      <c r="U526" s="82"/>
      <c r="V526" s="83"/>
    </row>
    <row r="527" spans="3:22" s="66" customFormat="1" ht="39" customHeight="1">
      <c r="C527" s="82"/>
      <c r="D527" s="82"/>
      <c r="E527" s="82"/>
      <c r="F527" s="82"/>
      <c r="G527" s="82"/>
      <c r="H527" s="82"/>
      <c r="I527" s="82"/>
      <c r="J527" s="82"/>
      <c r="K527" s="82"/>
      <c r="L527" s="82"/>
      <c r="M527" s="82"/>
      <c r="N527" s="82"/>
      <c r="O527" s="82"/>
      <c r="P527" s="82"/>
      <c r="Q527" s="82"/>
      <c r="R527" s="82"/>
      <c r="S527" s="82"/>
      <c r="T527" s="82"/>
      <c r="U527" s="82"/>
      <c r="V527" s="83"/>
    </row>
    <row r="528" spans="3:22" s="66" customFormat="1" ht="39" customHeight="1">
      <c r="C528" s="82"/>
      <c r="D528" s="82"/>
      <c r="E528" s="82"/>
      <c r="F528" s="82"/>
      <c r="G528" s="82"/>
      <c r="H528" s="82"/>
      <c r="I528" s="82"/>
      <c r="J528" s="82"/>
      <c r="K528" s="82"/>
      <c r="L528" s="82"/>
      <c r="M528" s="82"/>
      <c r="N528" s="82"/>
      <c r="O528" s="82"/>
      <c r="P528" s="82"/>
      <c r="Q528" s="82"/>
      <c r="R528" s="82"/>
      <c r="S528" s="82"/>
      <c r="T528" s="82"/>
      <c r="U528" s="82"/>
      <c r="V528" s="83"/>
    </row>
    <row r="529" spans="3:22" s="66" customFormat="1" ht="39" customHeight="1">
      <c r="C529" s="82"/>
      <c r="D529" s="82"/>
      <c r="E529" s="82"/>
      <c r="F529" s="82"/>
      <c r="G529" s="82"/>
      <c r="H529" s="82"/>
      <c r="I529" s="82"/>
      <c r="J529" s="82"/>
      <c r="K529" s="82"/>
      <c r="L529" s="82"/>
      <c r="M529" s="82"/>
      <c r="N529" s="82"/>
      <c r="O529" s="82"/>
      <c r="P529" s="82"/>
      <c r="Q529" s="82"/>
      <c r="R529" s="82"/>
      <c r="S529" s="82"/>
      <c r="T529" s="82"/>
      <c r="U529" s="82"/>
      <c r="V529" s="83"/>
    </row>
    <row r="530" spans="3:22" s="66" customFormat="1" ht="39" customHeight="1">
      <c r="C530" s="82"/>
      <c r="D530" s="82"/>
      <c r="E530" s="82"/>
      <c r="F530" s="82"/>
      <c r="G530" s="82"/>
      <c r="H530" s="82"/>
      <c r="I530" s="82"/>
      <c r="J530" s="82"/>
      <c r="K530" s="82"/>
      <c r="L530" s="82"/>
      <c r="M530" s="82"/>
      <c r="N530" s="82"/>
      <c r="O530" s="82"/>
      <c r="P530" s="82"/>
      <c r="Q530" s="82"/>
      <c r="R530" s="82"/>
      <c r="S530" s="82"/>
      <c r="T530" s="82"/>
      <c r="U530" s="82"/>
      <c r="V530" s="83"/>
    </row>
    <row r="531" spans="3:22" s="66" customFormat="1" ht="39" customHeight="1">
      <c r="C531" s="82"/>
      <c r="D531" s="82"/>
      <c r="E531" s="82"/>
      <c r="F531" s="82"/>
      <c r="G531" s="82"/>
      <c r="H531" s="82"/>
      <c r="I531" s="82"/>
      <c r="J531" s="82"/>
      <c r="K531" s="82"/>
      <c r="L531" s="82"/>
      <c r="M531" s="82"/>
      <c r="N531" s="82"/>
      <c r="O531" s="82"/>
      <c r="P531" s="82"/>
      <c r="Q531" s="82"/>
      <c r="R531" s="82"/>
      <c r="S531" s="82"/>
      <c r="T531" s="82"/>
      <c r="U531" s="82"/>
      <c r="V531" s="83"/>
    </row>
    <row r="532" spans="3:22" s="66" customFormat="1" ht="39" customHeight="1">
      <c r="C532" s="82"/>
      <c r="D532" s="82"/>
      <c r="E532" s="82"/>
      <c r="F532" s="82"/>
      <c r="G532" s="82"/>
      <c r="H532" s="82"/>
      <c r="I532" s="82"/>
      <c r="J532" s="82"/>
      <c r="K532" s="82"/>
      <c r="L532" s="82"/>
      <c r="M532" s="82"/>
      <c r="N532" s="82"/>
      <c r="O532" s="82"/>
      <c r="P532" s="82"/>
      <c r="Q532" s="82"/>
      <c r="R532" s="82"/>
      <c r="S532" s="82"/>
      <c r="T532" s="82"/>
      <c r="U532" s="82"/>
      <c r="V532" s="83"/>
    </row>
    <row r="533" spans="3:22" s="66" customFormat="1" ht="39" customHeight="1">
      <c r="C533" s="82"/>
      <c r="D533" s="82"/>
      <c r="E533" s="82"/>
      <c r="F533" s="82"/>
      <c r="G533" s="82"/>
      <c r="H533" s="82"/>
      <c r="I533" s="82"/>
      <c r="J533" s="82"/>
      <c r="K533" s="82"/>
      <c r="L533" s="82"/>
      <c r="M533" s="82"/>
      <c r="N533" s="82"/>
      <c r="O533" s="82"/>
      <c r="P533" s="82"/>
      <c r="Q533" s="82"/>
      <c r="R533" s="82"/>
      <c r="S533" s="82"/>
      <c r="T533" s="82"/>
      <c r="U533" s="82"/>
      <c r="V533" s="83"/>
    </row>
    <row r="534" spans="3:22" s="66" customFormat="1" ht="39" customHeight="1">
      <c r="C534" s="82"/>
      <c r="D534" s="82"/>
      <c r="E534" s="82"/>
      <c r="F534" s="82"/>
      <c r="G534" s="82"/>
      <c r="H534" s="82"/>
      <c r="I534" s="82"/>
      <c r="J534" s="82"/>
      <c r="K534" s="82"/>
      <c r="L534" s="82"/>
      <c r="M534" s="82"/>
      <c r="N534" s="82"/>
      <c r="O534" s="82"/>
      <c r="P534" s="82"/>
      <c r="Q534" s="82"/>
      <c r="R534" s="82"/>
      <c r="S534" s="82"/>
      <c r="T534" s="82"/>
      <c r="U534" s="82"/>
      <c r="V534" s="83"/>
    </row>
    <row r="535" spans="3:22" s="66" customFormat="1" ht="39" customHeight="1">
      <c r="C535" s="82"/>
      <c r="D535" s="82"/>
      <c r="E535" s="82"/>
      <c r="F535" s="82"/>
      <c r="G535" s="82"/>
      <c r="H535" s="82"/>
      <c r="I535" s="82"/>
      <c r="J535" s="82"/>
      <c r="K535" s="82"/>
      <c r="L535" s="82"/>
      <c r="M535" s="82"/>
      <c r="N535" s="82"/>
      <c r="O535" s="82"/>
      <c r="P535" s="82"/>
      <c r="Q535" s="82"/>
      <c r="R535" s="82"/>
      <c r="S535" s="82"/>
      <c r="T535" s="82"/>
      <c r="U535" s="82"/>
      <c r="V535" s="83"/>
    </row>
    <row r="536" spans="3:22" s="66" customFormat="1" ht="39" customHeight="1">
      <c r="C536" s="82"/>
      <c r="D536" s="82"/>
      <c r="E536" s="82"/>
      <c r="F536" s="82"/>
      <c r="G536" s="82"/>
      <c r="H536" s="82"/>
      <c r="I536" s="82"/>
      <c r="J536" s="82"/>
      <c r="K536" s="82"/>
      <c r="L536" s="82"/>
      <c r="M536" s="82"/>
      <c r="N536" s="82"/>
      <c r="O536" s="82"/>
      <c r="P536" s="82"/>
      <c r="Q536" s="82"/>
      <c r="R536" s="82"/>
      <c r="S536" s="82"/>
      <c r="T536" s="82"/>
      <c r="U536" s="82"/>
      <c r="V536" s="83"/>
    </row>
    <row r="537" spans="3:22" s="66" customFormat="1" ht="39" customHeight="1">
      <c r="C537" s="82"/>
      <c r="D537" s="82"/>
      <c r="E537" s="82"/>
      <c r="F537" s="82"/>
      <c r="G537" s="82"/>
      <c r="H537" s="82"/>
      <c r="I537" s="82"/>
      <c r="J537" s="82"/>
      <c r="K537" s="82"/>
      <c r="L537" s="82"/>
      <c r="M537" s="82"/>
      <c r="N537" s="82"/>
      <c r="O537" s="82"/>
      <c r="P537" s="82"/>
      <c r="Q537" s="82"/>
      <c r="R537" s="82"/>
      <c r="S537" s="82"/>
      <c r="T537" s="82"/>
      <c r="U537" s="82"/>
      <c r="V537" s="83"/>
    </row>
    <row r="538" spans="3:22" s="66" customFormat="1" ht="39" customHeight="1">
      <c r="C538" s="82"/>
      <c r="D538" s="82"/>
      <c r="E538" s="82"/>
      <c r="F538" s="82"/>
      <c r="G538" s="82"/>
      <c r="H538" s="82"/>
      <c r="I538" s="82"/>
      <c r="J538" s="82"/>
      <c r="K538" s="82"/>
      <c r="L538" s="82"/>
      <c r="M538" s="82"/>
      <c r="N538" s="82"/>
      <c r="O538" s="82"/>
      <c r="P538" s="82"/>
      <c r="Q538" s="82"/>
      <c r="R538" s="82"/>
      <c r="S538" s="82"/>
      <c r="T538" s="82"/>
      <c r="U538" s="82"/>
      <c r="V538" s="83"/>
    </row>
    <row r="539" spans="3:22" s="66" customFormat="1" ht="39" customHeight="1">
      <c r="C539" s="82"/>
      <c r="D539" s="82"/>
      <c r="E539" s="82"/>
      <c r="F539" s="82"/>
      <c r="G539" s="82"/>
      <c r="H539" s="82"/>
      <c r="I539" s="82"/>
      <c r="J539" s="82"/>
      <c r="K539" s="82"/>
      <c r="L539" s="82"/>
      <c r="M539" s="82"/>
      <c r="N539" s="82"/>
      <c r="O539" s="82"/>
      <c r="P539" s="82"/>
      <c r="Q539" s="82"/>
      <c r="R539" s="82"/>
      <c r="S539" s="82"/>
      <c r="T539" s="82"/>
      <c r="U539" s="82"/>
      <c r="V539" s="83"/>
    </row>
    <row r="540" spans="3:22" s="66" customFormat="1" ht="39" customHeight="1">
      <c r="C540" s="82"/>
      <c r="D540" s="82"/>
      <c r="E540" s="82"/>
      <c r="F540" s="82"/>
      <c r="G540" s="82"/>
      <c r="H540" s="82"/>
      <c r="I540" s="82"/>
      <c r="J540" s="82"/>
      <c r="K540" s="82"/>
      <c r="L540" s="82"/>
      <c r="M540" s="82"/>
      <c r="N540" s="82"/>
      <c r="O540" s="82"/>
      <c r="P540" s="82"/>
      <c r="Q540" s="82"/>
      <c r="R540" s="82"/>
      <c r="S540" s="82"/>
      <c r="T540" s="82"/>
      <c r="U540" s="82"/>
      <c r="V540" s="83"/>
    </row>
    <row r="541" spans="3:22" s="66" customFormat="1" ht="39" customHeight="1">
      <c r="C541" s="82"/>
      <c r="D541" s="82"/>
      <c r="E541" s="82"/>
      <c r="F541" s="82"/>
      <c r="G541" s="82"/>
      <c r="H541" s="82"/>
      <c r="I541" s="82"/>
      <c r="J541" s="82"/>
      <c r="K541" s="82"/>
      <c r="L541" s="82"/>
      <c r="M541" s="82"/>
      <c r="N541" s="82"/>
      <c r="O541" s="82"/>
      <c r="P541" s="82"/>
      <c r="Q541" s="82"/>
      <c r="R541" s="82"/>
      <c r="S541" s="82"/>
      <c r="T541" s="82"/>
      <c r="U541" s="82"/>
      <c r="V541" s="83"/>
    </row>
    <row r="542" spans="3:22" s="66" customFormat="1" ht="39" customHeight="1">
      <c r="C542" s="82"/>
      <c r="D542" s="82"/>
      <c r="E542" s="82"/>
      <c r="F542" s="82"/>
      <c r="G542" s="82"/>
      <c r="H542" s="82"/>
      <c r="I542" s="82"/>
      <c r="J542" s="82"/>
      <c r="K542" s="82"/>
      <c r="L542" s="82"/>
      <c r="M542" s="82"/>
      <c r="N542" s="82"/>
      <c r="O542" s="82"/>
      <c r="P542" s="82"/>
      <c r="Q542" s="82"/>
      <c r="R542" s="82"/>
      <c r="S542" s="82"/>
      <c r="T542" s="82"/>
      <c r="U542" s="82"/>
      <c r="V542" s="83"/>
    </row>
    <row r="543" spans="3:22" s="66" customFormat="1" ht="39" customHeight="1">
      <c r="C543" s="82"/>
      <c r="D543" s="82"/>
      <c r="E543" s="82"/>
      <c r="F543" s="82"/>
      <c r="G543" s="82"/>
      <c r="H543" s="82"/>
      <c r="I543" s="82"/>
      <c r="J543" s="82"/>
      <c r="K543" s="82"/>
      <c r="L543" s="82"/>
      <c r="M543" s="82"/>
      <c r="N543" s="82"/>
      <c r="O543" s="82"/>
      <c r="P543" s="82"/>
      <c r="Q543" s="82"/>
      <c r="R543" s="82"/>
      <c r="S543" s="82"/>
      <c r="T543" s="82"/>
      <c r="U543" s="82"/>
      <c r="V543" s="83"/>
    </row>
    <row r="544" spans="3:22" s="66" customFormat="1" ht="39" customHeight="1">
      <c r="C544" s="82"/>
      <c r="D544" s="82"/>
      <c r="E544" s="82"/>
      <c r="F544" s="82"/>
      <c r="G544" s="82"/>
      <c r="H544" s="82"/>
      <c r="I544" s="82"/>
      <c r="J544" s="82"/>
      <c r="K544" s="82"/>
      <c r="L544" s="82"/>
      <c r="M544" s="82"/>
      <c r="N544" s="82"/>
      <c r="O544" s="82"/>
      <c r="P544" s="82"/>
      <c r="Q544" s="82"/>
      <c r="R544" s="82"/>
      <c r="S544" s="82"/>
      <c r="T544" s="82"/>
      <c r="U544" s="82"/>
      <c r="V544" s="83"/>
    </row>
    <row r="545" spans="3:22" s="66" customFormat="1" ht="39" customHeight="1">
      <c r="C545" s="82"/>
      <c r="D545" s="82"/>
      <c r="E545" s="82"/>
      <c r="F545" s="82"/>
      <c r="G545" s="82"/>
      <c r="H545" s="82"/>
      <c r="I545" s="82"/>
      <c r="J545" s="82"/>
      <c r="K545" s="82"/>
      <c r="L545" s="82"/>
      <c r="M545" s="82"/>
      <c r="N545" s="82"/>
      <c r="O545" s="82"/>
      <c r="P545" s="82"/>
      <c r="Q545" s="82"/>
      <c r="R545" s="82"/>
      <c r="S545" s="82"/>
      <c r="T545" s="82"/>
      <c r="U545" s="82"/>
      <c r="V545" s="83"/>
    </row>
    <row r="546" spans="3:22" s="66" customFormat="1" ht="39" customHeight="1">
      <c r="C546" s="82"/>
      <c r="D546" s="82"/>
      <c r="E546" s="82"/>
      <c r="F546" s="82"/>
      <c r="G546" s="82"/>
      <c r="H546" s="82"/>
      <c r="I546" s="82"/>
      <c r="J546" s="82"/>
      <c r="K546" s="82"/>
      <c r="L546" s="82"/>
      <c r="M546" s="82"/>
      <c r="N546" s="82"/>
      <c r="O546" s="82"/>
      <c r="P546" s="82"/>
      <c r="Q546" s="82"/>
      <c r="R546" s="82"/>
      <c r="S546" s="82"/>
      <c r="T546" s="82"/>
      <c r="U546" s="82"/>
      <c r="V546" s="83"/>
    </row>
    <row r="547" spans="3:22" s="66" customFormat="1" ht="39" customHeight="1">
      <c r="C547" s="82"/>
      <c r="D547" s="82"/>
      <c r="E547" s="82"/>
      <c r="F547" s="82"/>
      <c r="G547" s="82"/>
      <c r="H547" s="82"/>
      <c r="I547" s="82"/>
      <c r="J547" s="82"/>
      <c r="K547" s="82"/>
      <c r="L547" s="82"/>
      <c r="M547" s="82"/>
      <c r="N547" s="82"/>
      <c r="O547" s="82"/>
      <c r="P547" s="82"/>
      <c r="Q547" s="82"/>
      <c r="R547" s="82"/>
      <c r="S547" s="82"/>
      <c r="T547" s="82"/>
      <c r="U547" s="82"/>
      <c r="V547" s="83"/>
    </row>
    <row r="548" spans="3:22" s="66" customFormat="1" ht="39" customHeight="1">
      <c r="C548" s="82"/>
      <c r="D548" s="82"/>
      <c r="E548" s="82"/>
      <c r="F548" s="82"/>
      <c r="G548" s="82"/>
      <c r="H548" s="82"/>
      <c r="I548" s="82"/>
      <c r="J548" s="82"/>
      <c r="K548" s="82"/>
      <c r="L548" s="82"/>
      <c r="M548" s="82"/>
      <c r="N548" s="82"/>
      <c r="O548" s="82"/>
      <c r="P548" s="82"/>
      <c r="Q548" s="82"/>
      <c r="R548" s="82"/>
      <c r="S548" s="82"/>
      <c r="T548" s="82"/>
      <c r="U548" s="82"/>
      <c r="V548" s="83"/>
    </row>
    <row r="549" spans="3:22" s="66" customFormat="1" ht="39" customHeight="1">
      <c r="C549" s="82"/>
      <c r="D549" s="82"/>
      <c r="E549" s="82"/>
      <c r="F549" s="82"/>
      <c r="G549" s="82"/>
      <c r="H549" s="82"/>
      <c r="I549" s="82"/>
      <c r="J549" s="82"/>
      <c r="K549" s="82"/>
      <c r="L549" s="82"/>
      <c r="M549" s="82"/>
      <c r="N549" s="82"/>
      <c r="O549" s="82"/>
      <c r="P549" s="82"/>
      <c r="Q549" s="82"/>
      <c r="R549" s="82"/>
      <c r="S549" s="82"/>
      <c r="T549" s="82"/>
      <c r="U549" s="82"/>
      <c r="V549" s="83"/>
    </row>
    <row r="550" spans="3:22" s="66" customFormat="1" ht="39" customHeight="1">
      <c r="C550" s="82"/>
      <c r="D550" s="82"/>
      <c r="E550" s="82"/>
      <c r="F550" s="82"/>
      <c r="G550" s="82"/>
      <c r="H550" s="82"/>
      <c r="I550" s="82"/>
      <c r="J550" s="82"/>
      <c r="K550" s="82"/>
      <c r="L550" s="82"/>
      <c r="M550" s="82"/>
      <c r="N550" s="82"/>
      <c r="O550" s="82"/>
      <c r="P550" s="82"/>
      <c r="Q550" s="82"/>
      <c r="R550" s="82"/>
      <c r="S550" s="82"/>
      <c r="T550" s="82"/>
      <c r="U550" s="82"/>
      <c r="V550" s="83"/>
    </row>
    <row r="551" spans="3:22" s="66" customFormat="1" ht="39" customHeight="1">
      <c r="C551" s="82"/>
      <c r="D551" s="82"/>
      <c r="E551" s="82"/>
      <c r="F551" s="82"/>
      <c r="G551" s="82"/>
      <c r="H551" s="82"/>
      <c r="I551" s="82"/>
      <c r="J551" s="82"/>
      <c r="K551" s="82"/>
      <c r="L551" s="82"/>
      <c r="M551" s="82"/>
      <c r="N551" s="82"/>
      <c r="O551" s="82"/>
      <c r="P551" s="82"/>
      <c r="Q551" s="82"/>
      <c r="R551" s="82"/>
      <c r="S551" s="82"/>
      <c r="T551" s="82"/>
      <c r="U551" s="82"/>
      <c r="V551" s="83"/>
    </row>
    <row r="552" spans="3:22" s="66" customFormat="1" ht="39" customHeight="1">
      <c r="C552" s="82"/>
      <c r="D552" s="82"/>
      <c r="E552" s="82"/>
      <c r="F552" s="82"/>
      <c r="G552" s="82"/>
      <c r="H552" s="82"/>
      <c r="I552" s="82"/>
      <c r="J552" s="82"/>
      <c r="K552" s="82"/>
      <c r="L552" s="82"/>
      <c r="M552" s="82"/>
      <c r="N552" s="82"/>
      <c r="O552" s="82"/>
      <c r="P552" s="82"/>
      <c r="Q552" s="82"/>
      <c r="R552" s="82"/>
      <c r="S552" s="82"/>
      <c r="T552" s="82"/>
      <c r="U552" s="82"/>
      <c r="V552" s="83"/>
    </row>
    <row r="553" spans="3:22" s="66" customFormat="1" ht="39" customHeight="1">
      <c r="C553" s="82"/>
      <c r="D553" s="82"/>
      <c r="E553" s="82"/>
      <c r="F553" s="82"/>
      <c r="G553" s="82"/>
      <c r="H553" s="82"/>
      <c r="I553" s="82"/>
      <c r="J553" s="82"/>
      <c r="K553" s="82"/>
      <c r="L553" s="82"/>
      <c r="M553" s="82"/>
      <c r="N553" s="82"/>
      <c r="O553" s="82"/>
      <c r="P553" s="82"/>
      <c r="Q553" s="82"/>
      <c r="R553" s="82"/>
      <c r="S553" s="82"/>
      <c r="T553" s="82"/>
      <c r="U553" s="82"/>
      <c r="V553" s="83"/>
    </row>
    <row r="554" spans="3:22" s="66" customFormat="1" ht="39" customHeight="1">
      <c r="C554" s="82"/>
      <c r="D554" s="82"/>
      <c r="E554" s="82"/>
      <c r="F554" s="82"/>
      <c r="G554" s="82"/>
      <c r="H554" s="82"/>
      <c r="I554" s="82"/>
      <c r="J554" s="82"/>
      <c r="K554" s="82"/>
      <c r="L554" s="82"/>
      <c r="M554" s="82"/>
      <c r="N554" s="82"/>
      <c r="O554" s="82"/>
      <c r="P554" s="82"/>
      <c r="Q554" s="82"/>
      <c r="R554" s="82"/>
      <c r="S554" s="82"/>
      <c r="T554" s="82"/>
      <c r="U554" s="82"/>
      <c r="V554" s="83"/>
    </row>
    <row r="555" spans="3:22" s="66" customFormat="1" ht="39" customHeight="1">
      <c r="C555" s="82"/>
      <c r="D555" s="82"/>
      <c r="E555" s="82"/>
      <c r="F555" s="82"/>
      <c r="G555" s="82"/>
      <c r="H555" s="82"/>
      <c r="I555" s="82"/>
      <c r="J555" s="82"/>
      <c r="K555" s="82"/>
      <c r="L555" s="82"/>
      <c r="M555" s="82"/>
      <c r="N555" s="82"/>
      <c r="O555" s="82"/>
      <c r="P555" s="82"/>
      <c r="Q555" s="82"/>
      <c r="R555" s="82"/>
      <c r="S555" s="82"/>
      <c r="T555" s="82"/>
      <c r="U555" s="82"/>
      <c r="V555" s="83"/>
    </row>
    <row r="556" spans="3:22" s="66" customFormat="1" ht="39" customHeight="1">
      <c r="C556" s="82"/>
      <c r="D556" s="82"/>
      <c r="E556" s="82"/>
      <c r="F556" s="82"/>
      <c r="G556" s="82"/>
      <c r="H556" s="82"/>
      <c r="I556" s="82"/>
      <c r="J556" s="82"/>
      <c r="K556" s="82"/>
      <c r="L556" s="82"/>
      <c r="M556" s="82"/>
      <c r="N556" s="82"/>
      <c r="O556" s="82"/>
      <c r="P556" s="82"/>
      <c r="Q556" s="82"/>
      <c r="R556" s="82"/>
      <c r="S556" s="82"/>
      <c r="T556" s="82"/>
      <c r="U556" s="82"/>
      <c r="V556" s="83"/>
    </row>
    <row r="557" spans="3:22" s="66" customFormat="1" ht="39" customHeight="1">
      <c r="C557" s="82"/>
      <c r="D557" s="82"/>
      <c r="E557" s="82"/>
      <c r="F557" s="82"/>
      <c r="G557" s="82"/>
      <c r="H557" s="82"/>
      <c r="I557" s="82"/>
      <c r="J557" s="82"/>
      <c r="K557" s="82"/>
      <c r="L557" s="82"/>
      <c r="M557" s="82"/>
      <c r="N557" s="82"/>
      <c r="O557" s="82"/>
      <c r="P557" s="82"/>
      <c r="Q557" s="82"/>
      <c r="R557" s="82"/>
      <c r="S557" s="82"/>
      <c r="T557" s="82"/>
      <c r="U557" s="82"/>
      <c r="V557" s="83"/>
    </row>
    <row r="558" spans="3:22" s="66" customFormat="1" ht="39" customHeight="1">
      <c r="C558" s="82"/>
      <c r="D558" s="82"/>
      <c r="E558" s="82"/>
      <c r="F558" s="82"/>
      <c r="G558" s="82"/>
      <c r="H558" s="82"/>
      <c r="I558" s="82"/>
      <c r="J558" s="82"/>
      <c r="K558" s="82"/>
      <c r="L558" s="82"/>
      <c r="M558" s="82"/>
      <c r="N558" s="82"/>
      <c r="O558" s="82"/>
      <c r="P558" s="82"/>
      <c r="Q558" s="82"/>
      <c r="R558" s="82"/>
      <c r="S558" s="82"/>
      <c r="T558" s="82"/>
      <c r="U558" s="82"/>
      <c r="V558" s="83"/>
    </row>
    <row r="559" spans="3:22" s="66" customFormat="1" ht="39" customHeight="1">
      <c r="C559" s="82"/>
      <c r="D559" s="82"/>
      <c r="E559" s="82"/>
      <c r="F559" s="82"/>
      <c r="G559" s="82"/>
      <c r="H559" s="82"/>
      <c r="I559" s="82"/>
      <c r="J559" s="82"/>
      <c r="K559" s="82"/>
      <c r="L559" s="82"/>
      <c r="M559" s="82"/>
      <c r="N559" s="82"/>
      <c r="O559" s="82"/>
      <c r="P559" s="82"/>
      <c r="Q559" s="82"/>
      <c r="R559" s="82"/>
      <c r="S559" s="82"/>
      <c r="T559" s="82"/>
      <c r="U559" s="82"/>
      <c r="V559" s="83"/>
    </row>
    <row r="560" spans="3:22" s="66" customFormat="1" ht="39" customHeight="1">
      <c r="C560" s="82"/>
      <c r="D560" s="82"/>
      <c r="E560" s="82"/>
      <c r="F560" s="82"/>
      <c r="G560" s="82"/>
      <c r="H560" s="82"/>
      <c r="I560" s="82"/>
      <c r="J560" s="82"/>
      <c r="K560" s="82"/>
      <c r="L560" s="82"/>
      <c r="M560" s="82"/>
      <c r="N560" s="82"/>
      <c r="O560" s="82"/>
      <c r="P560" s="82"/>
      <c r="Q560" s="82"/>
      <c r="R560" s="82"/>
      <c r="S560" s="82"/>
      <c r="T560" s="82"/>
      <c r="U560" s="82"/>
      <c r="V560" s="83"/>
    </row>
    <row r="561" spans="3:22" s="66" customFormat="1" ht="39" customHeight="1">
      <c r="C561" s="82"/>
      <c r="D561" s="82"/>
      <c r="E561" s="82"/>
      <c r="F561" s="82"/>
      <c r="G561" s="82"/>
      <c r="H561" s="82"/>
      <c r="I561" s="82"/>
      <c r="J561" s="82"/>
      <c r="K561" s="82"/>
      <c r="L561" s="82"/>
      <c r="M561" s="82"/>
      <c r="N561" s="82"/>
      <c r="O561" s="82"/>
      <c r="P561" s="82"/>
      <c r="Q561" s="82"/>
      <c r="R561" s="82"/>
      <c r="S561" s="82"/>
      <c r="T561" s="82"/>
      <c r="U561" s="82"/>
      <c r="V561" s="83"/>
    </row>
    <row r="562" spans="3:22" s="66" customFormat="1" ht="39" customHeight="1">
      <c r="C562" s="82"/>
      <c r="D562" s="82"/>
      <c r="E562" s="82"/>
      <c r="F562" s="82"/>
      <c r="G562" s="82"/>
      <c r="H562" s="82"/>
      <c r="I562" s="82"/>
      <c r="J562" s="82"/>
      <c r="K562" s="82"/>
      <c r="L562" s="82"/>
      <c r="M562" s="82"/>
      <c r="N562" s="82"/>
      <c r="O562" s="82"/>
      <c r="P562" s="82"/>
      <c r="Q562" s="82"/>
      <c r="R562" s="82"/>
      <c r="S562" s="82"/>
      <c r="T562" s="82"/>
      <c r="U562" s="82"/>
      <c r="V562" s="83"/>
    </row>
    <row r="563" spans="3:22" s="66" customFormat="1" ht="39" customHeight="1">
      <c r="C563" s="82"/>
      <c r="D563" s="82"/>
      <c r="E563" s="82"/>
      <c r="F563" s="82"/>
      <c r="G563" s="82"/>
      <c r="H563" s="82"/>
      <c r="I563" s="82"/>
      <c r="J563" s="82"/>
      <c r="K563" s="82"/>
      <c r="L563" s="82"/>
      <c r="M563" s="82"/>
      <c r="N563" s="82"/>
      <c r="O563" s="82"/>
      <c r="P563" s="82"/>
      <c r="Q563" s="82"/>
      <c r="R563" s="82"/>
      <c r="S563" s="82"/>
      <c r="T563" s="82"/>
      <c r="U563" s="82"/>
      <c r="V563" s="83"/>
    </row>
    <row r="564" spans="3:22" s="66" customFormat="1" ht="39" customHeight="1">
      <c r="C564" s="82"/>
      <c r="D564" s="82"/>
      <c r="E564" s="82"/>
      <c r="F564" s="82"/>
      <c r="G564" s="82"/>
      <c r="H564" s="82"/>
      <c r="I564" s="82"/>
      <c r="J564" s="82"/>
      <c r="K564" s="82"/>
      <c r="L564" s="82"/>
      <c r="M564" s="82"/>
      <c r="N564" s="82"/>
      <c r="O564" s="82"/>
      <c r="P564" s="82"/>
      <c r="Q564" s="82"/>
      <c r="R564" s="82"/>
      <c r="S564" s="82"/>
      <c r="T564" s="82"/>
      <c r="U564" s="82"/>
      <c r="V564" s="83"/>
    </row>
    <row r="565" spans="3:22" s="66" customFormat="1" ht="39" customHeight="1">
      <c r="C565" s="82"/>
      <c r="D565" s="82"/>
      <c r="E565" s="82"/>
      <c r="F565" s="82"/>
      <c r="G565" s="82"/>
      <c r="H565" s="82"/>
      <c r="I565" s="82"/>
      <c r="J565" s="82"/>
      <c r="K565" s="82"/>
      <c r="L565" s="82"/>
      <c r="M565" s="82"/>
      <c r="N565" s="82"/>
      <c r="O565" s="82"/>
      <c r="P565" s="82"/>
      <c r="Q565" s="82"/>
      <c r="R565" s="82"/>
      <c r="S565" s="82"/>
      <c r="T565" s="82"/>
      <c r="U565" s="82"/>
      <c r="V565" s="83"/>
    </row>
    <row r="566" spans="3:22" s="66" customFormat="1" ht="39" customHeight="1">
      <c r="C566" s="82"/>
      <c r="D566" s="82"/>
      <c r="E566" s="82"/>
      <c r="F566" s="82"/>
      <c r="G566" s="82"/>
      <c r="H566" s="82"/>
      <c r="I566" s="82"/>
      <c r="J566" s="82"/>
      <c r="K566" s="82"/>
      <c r="L566" s="82"/>
      <c r="M566" s="82"/>
      <c r="N566" s="82"/>
      <c r="O566" s="82"/>
      <c r="P566" s="82"/>
      <c r="Q566" s="82"/>
      <c r="R566" s="82"/>
      <c r="S566" s="82"/>
      <c r="T566" s="82"/>
      <c r="U566" s="82"/>
      <c r="V566" s="83"/>
    </row>
    <row r="567" spans="3:22" s="66" customFormat="1" ht="39" customHeight="1">
      <c r="C567" s="82"/>
      <c r="D567" s="82"/>
      <c r="E567" s="82"/>
      <c r="F567" s="82"/>
      <c r="G567" s="82"/>
      <c r="H567" s="82"/>
      <c r="I567" s="82"/>
      <c r="J567" s="82"/>
      <c r="K567" s="82"/>
      <c r="L567" s="82"/>
      <c r="M567" s="82"/>
      <c r="N567" s="82"/>
      <c r="O567" s="82"/>
      <c r="P567" s="82"/>
      <c r="Q567" s="82"/>
      <c r="R567" s="82"/>
      <c r="S567" s="82"/>
      <c r="T567" s="82"/>
      <c r="U567" s="82"/>
      <c r="V567" s="83"/>
    </row>
    <row r="568" spans="3:22" s="66" customFormat="1" ht="39" customHeight="1">
      <c r="C568" s="82"/>
      <c r="D568" s="82"/>
      <c r="E568" s="82"/>
      <c r="F568" s="82"/>
      <c r="G568" s="82"/>
      <c r="H568" s="82"/>
      <c r="I568" s="82"/>
      <c r="J568" s="82"/>
      <c r="K568" s="82"/>
      <c r="L568" s="82"/>
      <c r="M568" s="82"/>
      <c r="N568" s="82"/>
      <c r="O568" s="82"/>
      <c r="P568" s="82"/>
      <c r="Q568" s="82"/>
      <c r="R568" s="82"/>
      <c r="S568" s="82"/>
      <c r="T568" s="82"/>
      <c r="U568" s="82"/>
      <c r="V568" s="83"/>
    </row>
    <row r="569" spans="3:22" s="66" customFormat="1" ht="39" customHeight="1">
      <c r="C569" s="82"/>
      <c r="D569" s="82"/>
      <c r="E569" s="82"/>
      <c r="F569" s="82"/>
      <c r="G569" s="82"/>
      <c r="H569" s="82"/>
      <c r="I569" s="82"/>
      <c r="J569" s="82"/>
      <c r="K569" s="82"/>
      <c r="L569" s="82"/>
      <c r="M569" s="82"/>
      <c r="N569" s="82"/>
      <c r="O569" s="82"/>
      <c r="P569" s="82"/>
      <c r="Q569" s="82"/>
      <c r="R569" s="82"/>
      <c r="S569" s="82"/>
      <c r="T569" s="82"/>
      <c r="U569" s="82"/>
      <c r="V569" s="83"/>
    </row>
    <row r="570" spans="3:22" s="66" customFormat="1" ht="39" customHeight="1">
      <c r="C570" s="82"/>
      <c r="D570" s="82"/>
      <c r="E570" s="82"/>
      <c r="F570" s="82"/>
      <c r="G570" s="82"/>
      <c r="H570" s="82"/>
      <c r="I570" s="82"/>
      <c r="J570" s="82"/>
      <c r="K570" s="82"/>
      <c r="L570" s="82"/>
      <c r="M570" s="82"/>
      <c r="N570" s="82"/>
      <c r="O570" s="82"/>
      <c r="P570" s="82"/>
      <c r="Q570" s="82"/>
      <c r="R570" s="82"/>
      <c r="S570" s="82"/>
      <c r="T570" s="82"/>
      <c r="U570" s="82"/>
      <c r="V570" s="83"/>
    </row>
    <row r="571" spans="3:22" s="66" customFormat="1" ht="39" customHeight="1">
      <c r="C571" s="82"/>
      <c r="D571" s="82"/>
      <c r="E571" s="82"/>
      <c r="F571" s="82"/>
      <c r="G571" s="82"/>
      <c r="H571" s="82"/>
      <c r="I571" s="82"/>
      <c r="J571" s="82"/>
      <c r="K571" s="82"/>
      <c r="L571" s="82"/>
      <c r="M571" s="82"/>
      <c r="N571" s="82"/>
      <c r="O571" s="82"/>
      <c r="P571" s="82"/>
      <c r="Q571" s="82"/>
      <c r="R571" s="82"/>
      <c r="S571" s="82"/>
      <c r="T571" s="82"/>
      <c r="U571" s="82"/>
      <c r="V571" s="83"/>
    </row>
  </sheetData>
  <sortState ref="A6:V8">
    <sortCondition descending="1" ref="V6:V8"/>
  </sortState>
  <mergeCells count="4">
    <mergeCell ref="A4:V4"/>
    <mergeCell ref="A1:B3"/>
    <mergeCell ref="V1:V3"/>
    <mergeCell ref="C1:U1"/>
  </mergeCells>
  <pageMargins left="0.7" right="0.7" top="0.75" bottom="0.75" header="0.3" footer="0.3"/>
  <pageSetup paperSize="9" scale="45" orientation="landscape" horizontalDpi="0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9"/>
  <sheetViews>
    <sheetView tabSelected="1" view="pageBreakPreview" zoomScale="55" zoomScaleNormal="40" zoomScaleSheetLayoutView="55" workbookViewId="0">
      <selection activeCell="Q8" sqref="Q8"/>
    </sheetView>
  </sheetViews>
  <sheetFormatPr defaultRowHeight="39" customHeight="1"/>
  <cols>
    <col min="1" max="1" width="87.33203125" style="63" customWidth="1"/>
    <col min="2" max="2" width="14.83203125" style="472" customWidth="1"/>
    <col min="3" max="3" width="96.6640625" style="473" customWidth="1"/>
    <col min="4" max="4" width="23.83203125" style="474" customWidth="1"/>
    <col min="5" max="6" width="9.33203125" style="63"/>
    <col min="7" max="7" width="9.33203125" style="63" customWidth="1"/>
    <col min="8" max="16384" width="9.33203125" style="63"/>
  </cols>
  <sheetData>
    <row r="1" spans="1:23" ht="39" customHeight="1">
      <c r="A1" s="749" t="s">
        <v>381</v>
      </c>
      <c r="B1" s="749"/>
      <c r="C1" s="749"/>
      <c r="D1" s="749"/>
      <c r="E1" s="510"/>
      <c r="F1" s="510"/>
      <c r="G1" s="510"/>
      <c r="H1" s="510"/>
      <c r="I1" s="510"/>
      <c r="J1" s="510"/>
      <c r="K1" s="510"/>
      <c r="L1" s="510"/>
      <c r="M1" s="510"/>
      <c r="N1" s="510"/>
      <c r="O1" s="510"/>
      <c r="P1" s="510"/>
      <c r="Q1" s="510"/>
      <c r="R1" s="510"/>
      <c r="S1" s="510"/>
      <c r="T1" s="510"/>
      <c r="U1" s="510"/>
      <c r="V1" s="510"/>
      <c r="W1" s="510"/>
    </row>
    <row r="2" spans="1:23" ht="39" customHeight="1">
      <c r="A2" s="750" t="s">
        <v>383</v>
      </c>
      <c r="B2" s="750"/>
      <c r="C2" s="750"/>
      <c r="D2" s="750"/>
      <c r="E2" s="511"/>
      <c r="F2" s="511"/>
      <c r="G2" s="511"/>
      <c r="H2" s="511"/>
      <c r="I2" s="511"/>
      <c r="J2" s="511"/>
      <c r="K2" s="511"/>
      <c r="L2" s="511"/>
      <c r="M2" s="511"/>
      <c r="N2" s="511"/>
      <c r="O2" s="511"/>
      <c r="P2" s="511"/>
      <c r="Q2" s="511"/>
      <c r="R2" s="511"/>
      <c r="S2" s="511"/>
      <c r="T2" s="511"/>
      <c r="U2" s="511"/>
      <c r="V2" s="511"/>
      <c r="W2" s="511"/>
    </row>
    <row r="3" spans="1:23" ht="39" customHeight="1">
      <c r="A3" s="750" t="s">
        <v>358</v>
      </c>
      <c r="B3" s="750"/>
      <c r="C3" s="750"/>
      <c r="D3" s="750"/>
      <c r="E3" s="511"/>
      <c r="F3" s="511"/>
      <c r="G3" s="511"/>
      <c r="H3" s="511"/>
      <c r="I3" s="511"/>
      <c r="J3" s="511"/>
      <c r="K3" s="511"/>
      <c r="L3" s="511"/>
      <c r="M3" s="511"/>
      <c r="N3" s="511"/>
      <c r="O3" s="511"/>
      <c r="P3" s="511"/>
      <c r="Q3" s="511"/>
      <c r="R3" s="511"/>
      <c r="S3" s="511"/>
      <c r="T3" s="511"/>
      <c r="U3" s="511"/>
      <c r="V3" s="511"/>
      <c r="W3" s="511"/>
    </row>
    <row r="4" spans="1:23" ht="39" customHeight="1" thickBot="1">
      <c r="A4" s="751" t="s">
        <v>359</v>
      </c>
      <c r="B4" s="751"/>
      <c r="C4" s="751"/>
      <c r="D4" s="751"/>
      <c r="E4" s="511"/>
      <c r="F4" s="511"/>
      <c r="G4" s="511"/>
      <c r="H4" s="511"/>
      <c r="I4" s="511"/>
      <c r="J4" s="511"/>
      <c r="K4" s="511"/>
      <c r="L4" s="511"/>
      <c r="M4" s="511"/>
      <c r="N4" s="511"/>
      <c r="O4" s="511"/>
      <c r="P4" s="511"/>
      <c r="Q4" s="511"/>
      <c r="R4" s="511"/>
      <c r="S4" s="511"/>
      <c r="T4" s="511"/>
      <c r="U4" s="511"/>
      <c r="V4" s="511"/>
      <c r="W4" s="511"/>
    </row>
    <row r="5" spans="1:23" ht="50.1" customHeight="1" thickTop="1" thickBot="1">
      <c r="A5" s="752" t="s">
        <v>382</v>
      </c>
      <c r="B5" s="753"/>
      <c r="C5" s="753"/>
      <c r="D5" s="754"/>
    </row>
    <row r="6" spans="1:23" ht="50.1" customHeight="1" thickTop="1">
      <c r="A6" s="765" t="s">
        <v>28</v>
      </c>
      <c r="B6" s="414">
        <v>1</v>
      </c>
      <c r="C6" s="415" t="s">
        <v>34</v>
      </c>
      <c r="D6" s="416">
        <v>77</v>
      </c>
      <c r="F6" s="509">
        <v>1</v>
      </c>
    </row>
    <row r="7" spans="1:23" ht="50.1" customHeight="1">
      <c r="A7" s="765"/>
      <c r="B7" s="417">
        <f t="shared" ref="B7:B13" si="0">+B6+1</f>
        <v>2</v>
      </c>
      <c r="C7" s="418" t="s">
        <v>187</v>
      </c>
      <c r="D7" s="419">
        <v>74</v>
      </c>
      <c r="F7" s="508">
        <f>+F6+1</f>
        <v>2</v>
      </c>
    </row>
    <row r="8" spans="1:23" ht="50.1" customHeight="1">
      <c r="A8" s="765"/>
      <c r="B8" s="417">
        <f t="shared" si="0"/>
        <v>3</v>
      </c>
      <c r="C8" s="418" t="s">
        <v>29</v>
      </c>
      <c r="D8" s="419">
        <v>71</v>
      </c>
      <c r="F8" s="508">
        <f t="shared" ref="F8:F50" si="1">+F7+1</f>
        <v>3</v>
      </c>
    </row>
    <row r="9" spans="1:23" ht="50.1" customHeight="1">
      <c r="A9" s="765"/>
      <c r="B9" s="417">
        <f t="shared" si="0"/>
        <v>4</v>
      </c>
      <c r="C9" s="418" t="s">
        <v>185</v>
      </c>
      <c r="D9" s="419">
        <v>66</v>
      </c>
      <c r="F9" s="508">
        <f t="shared" si="1"/>
        <v>4</v>
      </c>
    </row>
    <row r="10" spans="1:23" ht="50.1" customHeight="1">
      <c r="A10" s="765"/>
      <c r="B10" s="417">
        <f t="shared" si="0"/>
        <v>5</v>
      </c>
      <c r="C10" s="418" t="s">
        <v>40</v>
      </c>
      <c r="D10" s="419">
        <v>63</v>
      </c>
      <c r="F10" s="508">
        <f t="shared" si="1"/>
        <v>5</v>
      </c>
    </row>
    <row r="11" spans="1:23" ht="50.1" customHeight="1">
      <c r="A11" s="765"/>
      <c r="B11" s="417">
        <f t="shared" si="0"/>
        <v>6</v>
      </c>
      <c r="C11" s="418" t="s">
        <v>30</v>
      </c>
      <c r="D11" s="419">
        <v>58</v>
      </c>
      <c r="F11" s="508">
        <f t="shared" si="1"/>
        <v>6</v>
      </c>
    </row>
    <row r="12" spans="1:23" ht="50.1" customHeight="1">
      <c r="A12" s="765"/>
      <c r="B12" s="417">
        <f t="shared" si="0"/>
        <v>7</v>
      </c>
      <c r="C12" s="418" t="s">
        <v>35</v>
      </c>
      <c r="D12" s="419">
        <v>58</v>
      </c>
      <c r="F12" s="508">
        <f t="shared" si="1"/>
        <v>7</v>
      </c>
    </row>
    <row r="13" spans="1:23" ht="50.1" customHeight="1" thickBot="1">
      <c r="A13" s="766"/>
      <c r="B13" s="420">
        <f t="shared" si="0"/>
        <v>8</v>
      </c>
      <c r="C13" s="418" t="s">
        <v>47</v>
      </c>
      <c r="D13" s="421">
        <v>56</v>
      </c>
      <c r="F13" s="508">
        <f t="shared" si="1"/>
        <v>8</v>
      </c>
    </row>
    <row r="14" spans="1:23" s="66" customFormat="1" ht="50.1" customHeight="1" thickTop="1">
      <c r="A14" s="767" t="s">
        <v>49</v>
      </c>
      <c r="B14" s="422">
        <v>1</v>
      </c>
      <c r="C14" s="423" t="s">
        <v>193</v>
      </c>
      <c r="D14" s="424">
        <v>136</v>
      </c>
      <c r="F14" s="508">
        <f t="shared" si="1"/>
        <v>9</v>
      </c>
    </row>
    <row r="15" spans="1:23" s="66" customFormat="1" ht="50.1" customHeight="1">
      <c r="A15" s="768"/>
      <c r="B15" s="425">
        <v>2</v>
      </c>
      <c r="C15" s="426" t="s">
        <v>71</v>
      </c>
      <c r="D15" s="427">
        <v>119</v>
      </c>
      <c r="F15" s="508">
        <f t="shared" si="1"/>
        <v>10</v>
      </c>
    </row>
    <row r="16" spans="1:23" s="66" customFormat="1" ht="50.1" customHeight="1">
      <c r="A16" s="768"/>
      <c r="B16" s="425">
        <v>3</v>
      </c>
      <c r="C16" s="426" t="s">
        <v>63</v>
      </c>
      <c r="D16" s="427">
        <v>101</v>
      </c>
      <c r="F16" s="508">
        <f t="shared" si="1"/>
        <v>11</v>
      </c>
    </row>
    <row r="17" spans="1:6" s="66" customFormat="1" ht="50.1" customHeight="1">
      <c r="A17" s="768"/>
      <c r="B17" s="425">
        <v>4</v>
      </c>
      <c r="C17" s="426" t="s">
        <v>75</v>
      </c>
      <c r="D17" s="427">
        <v>63</v>
      </c>
      <c r="F17" s="508">
        <f t="shared" si="1"/>
        <v>12</v>
      </c>
    </row>
    <row r="18" spans="1:6" s="66" customFormat="1" ht="50.1" customHeight="1">
      <c r="A18" s="768"/>
      <c r="B18" s="425">
        <v>5</v>
      </c>
      <c r="C18" s="426" t="s">
        <v>51</v>
      </c>
      <c r="D18" s="427">
        <v>57</v>
      </c>
      <c r="F18" s="508">
        <f t="shared" si="1"/>
        <v>13</v>
      </c>
    </row>
    <row r="19" spans="1:6" s="66" customFormat="1" ht="50.1" customHeight="1">
      <c r="A19" s="768"/>
      <c r="B19" s="425">
        <v>6</v>
      </c>
      <c r="C19" s="426" t="s">
        <v>78</v>
      </c>
      <c r="D19" s="427">
        <v>55</v>
      </c>
      <c r="F19" s="508">
        <f t="shared" si="1"/>
        <v>14</v>
      </c>
    </row>
    <row r="20" spans="1:6" s="66" customFormat="1" ht="50.1" customHeight="1">
      <c r="A20" s="768"/>
      <c r="B20" s="425">
        <v>7</v>
      </c>
      <c r="C20" s="426" t="s">
        <v>60</v>
      </c>
      <c r="D20" s="427">
        <v>52</v>
      </c>
      <c r="F20" s="508">
        <f t="shared" si="1"/>
        <v>15</v>
      </c>
    </row>
    <row r="21" spans="1:6" s="66" customFormat="1" ht="50.1" customHeight="1" thickBot="1">
      <c r="A21" s="769"/>
      <c r="B21" s="428">
        <v>8</v>
      </c>
      <c r="C21" s="426" t="s">
        <v>66</v>
      </c>
      <c r="D21" s="429">
        <v>43</v>
      </c>
      <c r="F21" s="508">
        <f t="shared" si="1"/>
        <v>16</v>
      </c>
    </row>
    <row r="22" spans="1:6" s="66" customFormat="1" ht="50.1" customHeight="1" thickTop="1">
      <c r="A22" s="770" t="s">
        <v>206</v>
      </c>
      <c r="B22" s="430">
        <v>1</v>
      </c>
      <c r="C22" s="431" t="s">
        <v>196</v>
      </c>
      <c r="D22" s="432">
        <v>145</v>
      </c>
      <c r="F22" s="508">
        <f t="shared" si="1"/>
        <v>17</v>
      </c>
    </row>
    <row r="23" spans="1:6" s="66" customFormat="1" ht="50.1" customHeight="1">
      <c r="A23" s="771"/>
      <c r="B23" s="433">
        <v>2</v>
      </c>
      <c r="C23" s="431" t="s">
        <v>86</v>
      </c>
      <c r="D23" s="434">
        <v>75</v>
      </c>
      <c r="F23" s="508">
        <f t="shared" si="1"/>
        <v>18</v>
      </c>
    </row>
    <row r="24" spans="1:6" s="66" customFormat="1" ht="50.1" customHeight="1">
      <c r="A24" s="771"/>
      <c r="B24" s="433">
        <v>3</v>
      </c>
      <c r="C24" s="431" t="s">
        <v>82</v>
      </c>
      <c r="D24" s="434">
        <v>64</v>
      </c>
      <c r="F24" s="508">
        <f t="shared" si="1"/>
        <v>19</v>
      </c>
    </row>
    <row r="25" spans="1:6" s="66" customFormat="1" ht="50.1" customHeight="1" thickBot="1">
      <c r="A25" s="772"/>
      <c r="B25" s="435">
        <v>4</v>
      </c>
      <c r="C25" s="431" t="s">
        <v>84</v>
      </c>
      <c r="D25" s="436">
        <v>54</v>
      </c>
      <c r="F25" s="508">
        <f t="shared" si="1"/>
        <v>20</v>
      </c>
    </row>
    <row r="26" spans="1:6" s="66" customFormat="1" ht="50.1" customHeight="1" thickTop="1" thickBot="1">
      <c r="A26" s="437" t="s">
        <v>98</v>
      </c>
      <c r="B26" s="438">
        <v>1</v>
      </c>
      <c r="C26" s="439" t="s">
        <v>93</v>
      </c>
      <c r="D26" s="440">
        <v>54</v>
      </c>
      <c r="F26" s="508">
        <f t="shared" si="1"/>
        <v>21</v>
      </c>
    </row>
    <row r="27" spans="1:6" s="66" customFormat="1" ht="50.1" customHeight="1" thickTop="1">
      <c r="A27" s="762" t="s">
        <v>99</v>
      </c>
      <c r="B27" s="441">
        <v>1</v>
      </c>
      <c r="C27" s="442" t="s">
        <v>104</v>
      </c>
      <c r="D27" s="443">
        <v>115</v>
      </c>
      <c r="F27" s="508">
        <f t="shared" si="1"/>
        <v>22</v>
      </c>
    </row>
    <row r="28" spans="1:6" s="66" customFormat="1" ht="50.1" customHeight="1">
      <c r="A28" s="763"/>
      <c r="B28" s="444">
        <v>2</v>
      </c>
      <c r="C28" s="445" t="s">
        <v>100</v>
      </c>
      <c r="D28" s="446">
        <v>106</v>
      </c>
      <c r="F28" s="508">
        <f t="shared" si="1"/>
        <v>23</v>
      </c>
    </row>
    <row r="29" spans="1:6" s="66" customFormat="1" ht="50.1" customHeight="1">
      <c r="A29" s="763"/>
      <c r="B29" s="444">
        <v>3</v>
      </c>
      <c r="C29" s="445" t="s">
        <v>107</v>
      </c>
      <c r="D29" s="446">
        <v>106</v>
      </c>
      <c r="F29" s="508">
        <f t="shared" si="1"/>
        <v>24</v>
      </c>
    </row>
    <row r="30" spans="1:6" s="66" customFormat="1" ht="50.1" customHeight="1">
      <c r="A30" s="763"/>
      <c r="B30" s="444">
        <v>4</v>
      </c>
      <c r="C30" s="445" t="s">
        <v>101</v>
      </c>
      <c r="D30" s="446">
        <v>98</v>
      </c>
      <c r="F30" s="508">
        <f t="shared" si="1"/>
        <v>25</v>
      </c>
    </row>
    <row r="31" spans="1:6" s="66" customFormat="1" ht="50.1" customHeight="1">
      <c r="A31" s="763"/>
      <c r="B31" s="444">
        <v>5</v>
      </c>
      <c r="C31" s="445" t="s">
        <v>109</v>
      </c>
      <c r="D31" s="446">
        <v>97</v>
      </c>
      <c r="F31" s="508">
        <f t="shared" si="1"/>
        <v>26</v>
      </c>
    </row>
    <row r="32" spans="1:6" s="66" customFormat="1" ht="50.1" customHeight="1">
      <c r="A32" s="763"/>
      <c r="B32" s="444">
        <v>6</v>
      </c>
      <c r="C32" s="445" t="s">
        <v>105</v>
      </c>
      <c r="D32" s="446">
        <v>89</v>
      </c>
      <c r="F32" s="508">
        <f t="shared" si="1"/>
        <v>27</v>
      </c>
    </row>
    <row r="33" spans="1:6" s="66" customFormat="1" ht="50.1" customHeight="1">
      <c r="A33" s="763"/>
      <c r="B33" s="444">
        <v>7</v>
      </c>
      <c r="C33" s="445" t="s">
        <v>103</v>
      </c>
      <c r="D33" s="446">
        <v>87</v>
      </c>
      <c r="F33" s="508">
        <f t="shared" si="1"/>
        <v>28</v>
      </c>
    </row>
    <row r="34" spans="1:6" s="66" customFormat="1" ht="50.1" customHeight="1">
      <c r="A34" s="763"/>
      <c r="B34" s="444">
        <v>8</v>
      </c>
      <c r="C34" s="445" t="s">
        <v>197</v>
      </c>
      <c r="D34" s="446">
        <v>77</v>
      </c>
      <c r="F34" s="508">
        <f t="shared" si="1"/>
        <v>29</v>
      </c>
    </row>
    <row r="35" spans="1:6" s="66" customFormat="1" ht="50.1" customHeight="1">
      <c r="A35" s="763"/>
      <c r="B35" s="444">
        <v>9</v>
      </c>
      <c r="C35" s="445" t="s">
        <v>106</v>
      </c>
      <c r="D35" s="446">
        <v>75</v>
      </c>
      <c r="F35" s="508">
        <f t="shared" si="1"/>
        <v>30</v>
      </c>
    </row>
    <row r="36" spans="1:6" s="66" customFormat="1" ht="50.1" customHeight="1">
      <c r="A36" s="763"/>
      <c r="B36" s="444">
        <v>10</v>
      </c>
      <c r="C36" s="445" t="s">
        <v>116</v>
      </c>
      <c r="D36" s="446">
        <v>72</v>
      </c>
      <c r="F36" s="508">
        <f t="shared" si="1"/>
        <v>31</v>
      </c>
    </row>
    <row r="37" spans="1:6" s="66" customFormat="1" ht="50.1" customHeight="1">
      <c r="A37" s="763"/>
      <c r="B37" s="444">
        <v>11</v>
      </c>
      <c r="C37" s="445" t="s">
        <v>124</v>
      </c>
      <c r="D37" s="446">
        <v>66</v>
      </c>
      <c r="F37" s="508">
        <f t="shared" si="1"/>
        <v>32</v>
      </c>
    </row>
    <row r="38" spans="1:6" s="66" customFormat="1" ht="50.1" customHeight="1">
      <c r="A38" s="763"/>
      <c r="B38" s="444">
        <v>12</v>
      </c>
      <c r="C38" s="445" t="s">
        <v>110</v>
      </c>
      <c r="D38" s="446">
        <v>64</v>
      </c>
      <c r="F38" s="508">
        <f t="shared" si="1"/>
        <v>33</v>
      </c>
    </row>
    <row r="39" spans="1:6" s="66" customFormat="1" ht="50.1" customHeight="1" thickBot="1">
      <c r="A39" s="764"/>
      <c r="B39" s="447">
        <v>13</v>
      </c>
      <c r="C39" s="445" t="s">
        <v>125</v>
      </c>
      <c r="D39" s="448">
        <v>60</v>
      </c>
      <c r="F39" s="508">
        <f t="shared" si="1"/>
        <v>34</v>
      </c>
    </row>
    <row r="40" spans="1:6" s="66" customFormat="1" ht="50.1" customHeight="1" thickTop="1">
      <c r="A40" s="755" t="s">
        <v>134</v>
      </c>
      <c r="B40" s="449">
        <v>1</v>
      </c>
      <c r="C40" s="450" t="s">
        <v>132</v>
      </c>
      <c r="D40" s="451">
        <v>50</v>
      </c>
      <c r="F40" s="508">
        <f t="shared" si="1"/>
        <v>35</v>
      </c>
    </row>
    <row r="41" spans="1:6" s="66" customFormat="1" ht="50.1" customHeight="1" thickBot="1">
      <c r="A41" s="756"/>
      <c r="B41" s="452">
        <v>2</v>
      </c>
      <c r="C41" s="453" t="s">
        <v>127</v>
      </c>
      <c r="D41" s="454">
        <v>32</v>
      </c>
      <c r="F41" s="508">
        <f t="shared" si="1"/>
        <v>36</v>
      </c>
    </row>
    <row r="42" spans="1:6" s="66" customFormat="1" ht="50.1" customHeight="1" thickTop="1">
      <c r="A42" s="757" t="s">
        <v>151</v>
      </c>
      <c r="B42" s="455">
        <v>1</v>
      </c>
      <c r="C42" s="456" t="s">
        <v>142</v>
      </c>
      <c r="D42" s="457">
        <v>118</v>
      </c>
      <c r="F42" s="508">
        <f t="shared" si="1"/>
        <v>37</v>
      </c>
    </row>
    <row r="43" spans="1:6" s="66" customFormat="1" ht="50.1" customHeight="1">
      <c r="A43" s="758"/>
      <c r="B43" s="458">
        <v>2</v>
      </c>
      <c r="C43" s="459" t="s">
        <v>203</v>
      </c>
      <c r="D43" s="460">
        <v>83</v>
      </c>
      <c r="F43" s="508">
        <f t="shared" si="1"/>
        <v>38</v>
      </c>
    </row>
    <row r="44" spans="1:6" s="66" customFormat="1" ht="50.1" customHeight="1">
      <c r="A44" s="758"/>
      <c r="B44" s="458">
        <v>3</v>
      </c>
      <c r="C44" s="459" t="s">
        <v>135</v>
      </c>
      <c r="D44" s="460">
        <v>77</v>
      </c>
      <c r="F44" s="508">
        <f t="shared" si="1"/>
        <v>39</v>
      </c>
    </row>
    <row r="45" spans="1:6" s="66" customFormat="1" ht="50.1" customHeight="1">
      <c r="A45" s="758"/>
      <c r="B45" s="458">
        <v>4</v>
      </c>
      <c r="C45" s="459" t="s">
        <v>149</v>
      </c>
      <c r="D45" s="460">
        <v>60</v>
      </c>
      <c r="F45" s="508">
        <f t="shared" si="1"/>
        <v>40</v>
      </c>
    </row>
    <row r="46" spans="1:6" s="66" customFormat="1" ht="50.1" customHeight="1">
      <c r="A46" s="758"/>
      <c r="B46" s="458">
        <v>5</v>
      </c>
      <c r="C46" s="459" t="s">
        <v>139</v>
      </c>
      <c r="D46" s="460">
        <v>59</v>
      </c>
      <c r="F46" s="508">
        <f t="shared" si="1"/>
        <v>41</v>
      </c>
    </row>
    <row r="47" spans="1:6" s="66" customFormat="1" ht="50.1" customHeight="1" thickBot="1">
      <c r="A47" s="759"/>
      <c r="B47" s="461">
        <v>6</v>
      </c>
      <c r="C47" s="459" t="s">
        <v>147</v>
      </c>
      <c r="D47" s="462">
        <v>40</v>
      </c>
      <c r="F47" s="508">
        <f t="shared" si="1"/>
        <v>42</v>
      </c>
    </row>
    <row r="48" spans="1:6" s="66" customFormat="1" ht="50.1" customHeight="1" thickTop="1">
      <c r="A48" s="760" t="s">
        <v>160</v>
      </c>
      <c r="B48" s="422">
        <v>1</v>
      </c>
      <c r="C48" s="463" t="s">
        <v>153</v>
      </c>
      <c r="D48" s="424">
        <v>83</v>
      </c>
      <c r="F48" s="508">
        <f t="shared" si="1"/>
        <v>43</v>
      </c>
    </row>
    <row r="49" spans="1:6" s="66" customFormat="1" ht="50.1" customHeight="1" thickBot="1">
      <c r="A49" s="761"/>
      <c r="B49" s="428">
        <v>2</v>
      </c>
      <c r="C49" s="464" t="s">
        <v>152</v>
      </c>
      <c r="D49" s="429">
        <v>47</v>
      </c>
      <c r="F49" s="508">
        <f t="shared" si="1"/>
        <v>44</v>
      </c>
    </row>
    <row r="50" spans="1:6" s="66" customFormat="1" ht="50.1" customHeight="1" thickTop="1" thickBot="1">
      <c r="A50" s="465" t="s">
        <v>163</v>
      </c>
      <c r="B50" s="466">
        <v>1</v>
      </c>
      <c r="C50" s="467" t="s">
        <v>161</v>
      </c>
      <c r="D50" s="468">
        <v>50</v>
      </c>
      <c r="F50" s="508">
        <f t="shared" si="1"/>
        <v>45</v>
      </c>
    </row>
    <row r="51" spans="1:6" s="66" customFormat="1" ht="50.1" customHeight="1" thickTop="1">
      <c r="A51" s="747" t="s">
        <v>384</v>
      </c>
      <c r="B51" s="747"/>
      <c r="C51" s="747"/>
      <c r="D51" s="747"/>
    </row>
    <row r="52" spans="1:6" s="66" customFormat="1" ht="50.1" customHeight="1">
      <c r="A52" s="748"/>
      <c r="B52" s="748"/>
      <c r="C52" s="748"/>
      <c r="D52" s="748"/>
    </row>
    <row r="53" spans="1:6" s="66" customFormat="1" ht="50.1" customHeight="1">
      <c r="B53" s="469"/>
      <c r="C53" s="470"/>
      <c r="D53" s="471"/>
    </row>
    <row r="54" spans="1:6" s="66" customFormat="1" ht="50.1" customHeight="1">
      <c r="B54" s="469"/>
      <c r="C54" s="470"/>
      <c r="D54" s="471"/>
    </row>
    <row r="55" spans="1:6" s="66" customFormat="1" ht="50.1" customHeight="1">
      <c r="B55" s="469"/>
      <c r="C55" s="470"/>
      <c r="D55" s="471"/>
    </row>
    <row r="56" spans="1:6" s="66" customFormat="1" ht="50.1" customHeight="1">
      <c r="B56" s="469"/>
      <c r="C56" s="470"/>
      <c r="D56" s="471"/>
    </row>
    <row r="57" spans="1:6" s="66" customFormat="1" ht="50.1" customHeight="1">
      <c r="B57" s="469"/>
      <c r="C57" s="470"/>
      <c r="D57" s="471"/>
    </row>
    <row r="58" spans="1:6" s="66" customFormat="1" ht="50.1" customHeight="1">
      <c r="B58" s="469"/>
      <c r="C58" s="470"/>
      <c r="D58" s="471"/>
    </row>
    <row r="59" spans="1:6" s="66" customFormat="1" ht="50.1" customHeight="1">
      <c r="B59" s="469"/>
      <c r="C59" s="470"/>
      <c r="D59" s="471"/>
    </row>
    <row r="60" spans="1:6" s="66" customFormat="1" ht="50.1" customHeight="1">
      <c r="B60" s="469"/>
      <c r="C60" s="470"/>
      <c r="D60" s="471"/>
    </row>
    <row r="61" spans="1:6" s="66" customFormat="1" ht="50.1" customHeight="1">
      <c r="B61" s="469"/>
      <c r="C61" s="470"/>
      <c r="D61" s="471"/>
    </row>
    <row r="62" spans="1:6" s="66" customFormat="1" ht="50.1" customHeight="1">
      <c r="B62" s="469"/>
      <c r="C62" s="470"/>
      <c r="D62" s="471"/>
    </row>
    <row r="63" spans="1:6" s="66" customFormat="1" ht="50.1" customHeight="1">
      <c r="B63" s="469"/>
      <c r="C63" s="470"/>
      <c r="D63" s="471"/>
    </row>
    <row r="64" spans="1:6" s="66" customFormat="1" ht="50.1" customHeight="1">
      <c r="B64" s="469"/>
      <c r="C64" s="470"/>
      <c r="D64" s="471"/>
    </row>
    <row r="65" spans="2:4" s="66" customFormat="1" ht="50.1" customHeight="1">
      <c r="B65" s="469"/>
      <c r="C65" s="470"/>
      <c r="D65" s="471"/>
    </row>
    <row r="66" spans="2:4" s="66" customFormat="1" ht="50.1" customHeight="1">
      <c r="B66" s="469"/>
      <c r="C66" s="470"/>
      <c r="D66" s="471"/>
    </row>
    <row r="67" spans="2:4" s="66" customFormat="1" ht="50.1" customHeight="1">
      <c r="B67" s="469"/>
      <c r="C67" s="470"/>
      <c r="D67" s="471"/>
    </row>
    <row r="68" spans="2:4" s="66" customFormat="1" ht="50.1" customHeight="1">
      <c r="B68" s="469"/>
      <c r="C68" s="470"/>
      <c r="D68" s="471"/>
    </row>
    <row r="69" spans="2:4" s="66" customFormat="1" ht="50.1" customHeight="1">
      <c r="B69" s="469"/>
      <c r="C69" s="470"/>
      <c r="D69" s="471"/>
    </row>
    <row r="70" spans="2:4" s="66" customFormat="1" ht="50.1" customHeight="1">
      <c r="B70" s="469"/>
      <c r="C70" s="470"/>
      <c r="D70" s="471"/>
    </row>
    <row r="71" spans="2:4" s="66" customFormat="1" ht="50.1" customHeight="1">
      <c r="B71" s="469"/>
      <c r="C71" s="470"/>
      <c r="D71" s="471"/>
    </row>
    <row r="72" spans="2:4" s="66" customFormat="1" ht="50.1" customHeight="1">
      <c r="B72" s="469"/>
      <c r="C72" s="470"/>
      <c r="D72" s="471"/>
    </row>
    <row r="73" spans="2:4" s="66" customFormat="1" ht="50.1" customHeight="1">
      <c r="B73" s="469"/>
      <c r="C73" s="470"/>
      <c r="D73" s="471"/>
    </row>
    <row r="74" spans="2:4" s="66" customFormat="1" ht="50.1" customHeight="1">
      <c r="B74" s="469"/>
      <c r="C74" s="470"/>
      <c r="D74" s="471"/>
    </row>
    <row r="75" spans="2:4" s="66" customFormat="1" ht="50.1" customHeight="1">
      <c r="B75" s="469"/>
      <c r="C75" s="470"/>
      <c r="D75" s="471"/>
    </row>
    <row r="76" spans="2:4" s="66" customFormat="1" ht="50.1" customHeight="1">
      <c r="B76" s="469"/>
      <c r="C76" s="470"/>
      <c r="D76" s="471"/>
    </row>
    <row r="77" spans="2:4" s="66" customFormat="1" ht="50.1" customHeight="1">
      <c r="B77" s="469"/>
      <c r="C77" s="470"/>
      <c r="D77" s="471"/>
    </row>
    <row r="78" spans="2:4" s="66" customFormat="1" ht="50.1" customHeight="1">
      <c r="B78" s="469"/>
      <c r="C78" s="470"/>
      <c r="D78" s="471"/>
    </row>
    <row r="79" spans="2:4" s="66" customFormat="1" ht="50.1" customHeight="1">
      <c r="B79" s="469"/>
      <c r="C79" s="470"/>
      <c r="D79" s="471"/>
    </row>
    <row r="80" spans="2:4" s="66" customFormat="1" ht="50.1" customHeight="1">
      <c r="B80" s="469"/>
      <c r="C80" s="470"/>
      <c r="D80" s="471"/>
    </row>
    <row r="81" spans="2:4" s="66" customFormat="1" ht="50.1" customHeight="1">
      <c r="B81" s="469"/>
      <c r="C81" s="470"/>
      <c r="D81" s="471"/>
    </row>
    <row r="82" spans="2:4" s="66" customFormat="1" ht="50.1" customHeight="1">
      <c r="B82" s="469"/>
      <c r="C82" s="470"/>
      <c r="D82" s="471"/>
    </row>
    <row r="83" spans="2:4" s="66" customFormat="1" ht="50.1" customHeight="1">
      <c r="B83" s="469"/>
      <c r="C83" s="470"/>
      <c r="D83" s="471"/>
    </row>
    <row r="84" spans="2:4" s="66" customFormat="1" ht="50.1" customHeight="1">
      <c r="B84" s="469"/>
      <c r="C84" s="470"/>
      <c r="D84" s="471"/>
    </row>
    <row r="85" spans="2:4" s="66" customFormat="1" ht="50.1" customHeight="1">
      <c r="B85" s="469"/>
      <c r="C85" s="470"/>
      <c r="D85" s="471"/>
    </row>
    <row r="86" spans="2:4" s="66" customFormat="1" ht="50.1" customHeight="1">
      <c r="B86" s="469"/>
      <c r="C86" s="470"/>
      <c r="D86" s="471"/>
    </row>
    <row r="87" spans="2:4" s="66" customFormat="1" ht="50.1" customHeight="1">
      <c r="B87" s="469"/>
      <c r="C87" s="470"/>
      <c r="D87" s="471"/>
    </row>
    <row r="88" spans="2:4" s="66" customFormat="1" ht="50.1" customHeight="1">
      <c r="B88" s="469"/>
      <c r="C88" s="470"/>
      <c r="D88" s="471"/>
    </row>
    <row r="89" spans="2:4" s="66" customFormat="1" ht="50.1" customHeight="1">
      <c r="B89" s="469"/>
      <c r="C89" s="470"/>
      <c r="D89" s="471"/>
    </row>
    <row r="90" spans="2:4" s="66" customFormat="1" ht="50.1" customHeight="1">
      <c r="B90" s="469"/>
      <c r="C90" s="470"/>
      <c r="D90" s="471"/>
    </row>
    <row r="91" spans="2:4" s="66" customFormat="1" ht="50.1" customHeight="1">
      <c r="B91" s="469"/>
      <c r="C91" s="470"/>
      <c r="D91" s="471"/>
    </row>
    <row r="92" spans="2:4" s="66" customFormat="1" ht="50.1" customHeight="1">
      <c r="B92" s="469"/>
      <c r="C92" s="470"/>
      <c r="D92" s="471"/>
    </row>
    <row r="93" spans="2:4" s="66" customFormat="1" ht="50.1" customHeight="1">
      <c r="B93" s="469"/>
      <c r="C93" s="470"/>
      <c r="D93" s="471"/>
    </row>
    <row r="94" spans="2:4" s="66" customFormat="1" ht="50.1" customHeight="1">
      <c r="B94" s="469"/>
      <c r="C94" s="470"/>
      <c r="D94" s="471"/>
    </row>
    <row r="95" spans="2:4" s="66" customFormat="1" ht="50.1" customHeight="1">
      <c r="B95" s="469"/>
      <c r="C95" s="470"/>
      <c r="D95" s="471"/>
    </row>
    <row r="96" spans="2:4" s="66" customFormat="1" ht="50.1" customHeight="1">
      <c r="B96" s="469"/>
      <c r="C96" s="470"/>
      <c r="D96" s="471"/>
    </row>
    <row r="97" spans="2:4" s="66" customFormat="1" ht="50.1" customHeight="1">
      <c r="B97" s="469"/>
      <c r="C97" s="470"/>
      <c r="D97" s="471"/>
    </row>
    <row r="98" spans="2:4" s="66" customFormat="1" ht="50.1" customHeight="1">
      <c r="B98" s="469"/>
      <c r="C98" s="470"/>
      <c r="D98" s="471"/>
    </row>
    <row r="99" spans="2:4" s="66" customFormat="1" ht="50.1" customHeight="1">
      <c r="B99" s="469"/>
      <c r="C99" s="470"/>
      <c r="D99" s="471"/>
    </row>
    <row r="100" spans="2:4" s="66" customFormat="1" ht="50.1" customHeight="1">
      <c r="B100" s="469"/>
      <c r="C100" s="470"/>
      <c r="D100" s="471"/>
    </row>
    <row r="101" spans="2:4" s="66" customFormat="1" ht="50.1" customHeight="1">
      <c r="B101" s="469"/>
      <c r="C101" s="470"/>
      <c r="D101" s="471"/>
    </row>
    <row r="102" spans="2:4" s="66" customFormat="1" ht="50.1" customHeight="1">
      <c r="B102" s="469"/>
      <c r="C102" s="470"/>
      <c r="D102" s="471"/>
    </row>
    <row r="103" spans="2:4" s="66" customFormat="1" ht="50.1" customHeight="1">
      <c r="B103" s="469"/>
      <c r="C103" s="470"/>
      <c r="D103" s="471"/>
    </row>
    <row r="104" spans="2:4" s="66" customFormat="1" ht="50.1" customHeight="1">
      <c r="B104" s="469"/>
      <c r="C104" s="470"/>
      <c r="D104" s="471"/>
    </row>
    <row r="105" spans="2:4" s="66" customFormat="1" ht="50.1" customHeight="1">
      <c r="B105" s="469"/>
      <c r="C105" s="470"/>
      <c r="D105" s="471"/>
    </row>
    <row r="106" spans="2:4" s="66" customFormat="1" ht="50.1" customHeight="1">
      <c r="B106" s="469"/>
      <c r="C106" s="470"/>
      <c r="D106" s="471"/>
    </row>
    <row r="107" spans="2:4" s="66" customFormat="1" ht="50.1" customHeight="1">
      <c r="B107" s="469"/>
      <c r="C107" s="470"/>
      <c r="D107" s="471"/>
    </row>
    <row r="108" spans="2:4" s="66" customFormat="1" ht="50.1" customHeight="1">
      <c r="B108" s="469"/>
      <c r="C108" s="470"/>
      <c r="D108" s="471"/>
    </row>
    <row r="109" spans="2:4" s="66" customFormat="1" ht="50.1" customHeight="1">
      <c r="B109" s="469"/>
      <c r="C109" s="470"/>
      <c r="D109" s="471"/>
    </row>
    <row r="110" spans="2:4" s="66" customFormat="1" ht="50.1" customHeight="1">
      <c r="B110" s="469"/>
      <c r="C110" s="470"/>
      <c r="D110" s="471"/>
    </row>
    <row r="111" spans="2:4" s="66" customFormat="1" ht="50.1" customHeight="1">
      <c r="B111" s="469"/>
      <c r="C111" s="470"/>
      <c r="D111" s="471"/>
    </row>
    <row r="112" spans="2:4" s="66" customFormat="1" ht="50.1" customHeight="1">
      <c r="B112" s="469"/>
      <c r="C112" s="470"/>
      <c r="D112" s="471"/>
    </row>
    <row r="113" spans="2:4" s="66" customFormat="1" ht="50.1" customHeight="1">
      <c r="B113" s="469"/>
      <c r="C113" s="470"/>
      <c r="D113" s="471"/>
    </row>
    <row r="114" spans="2:4" s="66" customFormat="1" ht="50.1" customHeight="1">
      <c r="B114" s="469"/>
      <c r="C114" s="470"/>
      <c r="D114" s="471"/>
    </row>
    <row r="115" spans="2:4" s="66" customFormat="1" ht="50.1" customHeight="1">
      <c r="B115" s="469"/>
      <c r="C115" s="470"/>
      <c r="D115" s="471"/>
    </row>
    <row r="116" spans="2:4" s="66" customFormat="1" ht="50.1" customHeight="1">
      <c r="B116" s="469"/>
      <c r="C116" s="470"/>
      <c r="D116" s="471"/>
    </row>
    <row r="117" spans="2:4" s="66" customFormat="1" ht="50.1" customHeight="1">
      <c r="B117" s="469"/>
      <c r="C117" s="470"/>
      <c r="D117" s="471"/>
    </row>
    <row r="118" spans="2:4" s="66" customFormat="1" ht="50.1" customHeight="1">
      <c r="B118" s="469"/>
      <c r="C118" s="470"/>
      <c r="D118" s="471"/>
    </row>
    <row r="119" spans="2:4" s="66" customFormat="1" ht="50.1" customHeight="1">
      <c r="B119" s="469"/>
      <c r="C119" s="470"/>
      <c r="D119" s="471"/>
    </row>
    <row r="120" spans="2:4" s="66" customFormat="1" ht="50.1" customHeight="1">
      <c r="B120" s="469"/>
      <c r="C120" s="470"/>
      <c r="D120" s="471"/>
    </row>
    <row r="121" spans="2:4" s="66" customFormat="1" ht="50.1" customHeight="1">
      <c r="B121" s="469"/>
      <c r="C121" s="470"/>
      <c r="D121" s="471"/>
    </row>
    <row r="122" spans="2:4" s="66" customFormat="1" ht="50.1" customHeight="1">
      <c r="B122" s="469"/>
      <c r="C122" s="470"/>
      <c r="D122" s="471"/>
    </row>
    <row r="123" spans="2:4" s="66" customFormat="1" ht="50.1" customHeight="1">
      <c r="B123" s="469"/>
      <c r="C123" s="470"/>
      <c r="D123" s="471"/>
    </row>
    <row r="124" spans="2:4" s="66" customFormat="1" ht="50.1" customHeight="1">
      <c r="B124" s="469"/>
      <c r="C124" s="470"/>
      <c r="D124" s="471"/>
    </row>
    <row r="125" spans="2:4" s="66" customFormat="1" ht="50.1" customHeight="1">
      <c r="B125" s="469"/>
      <c r="C125" s="470"/>
      <c r="D125" s="471"/>
    </row>
    <row r="126" spans="2:4" s="66" customFormat="1" ht="50.1" customHeight="1">
      <c r="B126" s="469"/>
      <c r="C126" s="470"/>
      <c r="D126" s="471"/>
    </row>
    <row r="127" spans="2:4" s="66" customFormat="1" ht="50.1" customHeight="1">
      <c r="B127" s="469"/>
      <c r="C127" s="470"/>
      <c r="D127" s="471"/>
    </row>
    <row r="128" spans="2:4" s="66" customFormat="1" ht="50.1" customHeight="1">
      <c r="B128" s="469"/>
      <c r="C128" s="470"/>
      <c r="D128" s="471"/>
    </row>
    <row r="129" spans="2:4" s="66" customFormat="1" ht="50.1" customHeight="1">
      <c r="B129" s="469"/>
      <c r="C129" s="470"/>
      <c r="D129" s="471"/>
    </row>
    <row r="130" spans="2:4" s="66" customFormat="1" ht="50.1" customHeight="1">
      <c r="B130" s="469"/>
      <c r="C130" s="470"/>
      <c r="D130" s="471"/>
    </row>
    <row r="131" spans="2:4" s="66" customFormat="1" ht="50.1" customHeight="1">
      <c r="B131" s="469"/>
      <c r="C131" s="470"/>
      <c r="D131" s="471"/>
    </row>
    <row r="132" spans="2:4" s="66" customFormat="1" ht="50.1" customHeight="1">
      <c r="B132" s="469"/>
      <c r="C132" s="470"/>
      <c r="D132" s="471"/>
    </row>
    <row r="133" spans="2:4" s="66" customFormat="1" ht="50.1" customHeight="1">
      <c r="B133" s="469"/>
      <c r="C133" s="470"/>
      <c r="D133" s="471"/>
    </row>
    <row r="134" spans="2:4" s="66" customFormat="1" ht="50.1" customHeight="1">
      <c r="B134" s="469"/>
      <c r="C134" s="470"/>
      <c r="D134" s="471"/>
    </row>
    <row r="135" spans="2:4" s="66" customFormat="1" ht="50.1" customHeight="1">
      <c r="B135" s="469"/>
      <c r="C135" s="470"/>
      <c r="D135" s="471"/>
    </row>
    <row r="136" spans="2:4" s="66" customFormat="1" ht="50.1" customHeight="1">
      <c r="B136" s="469"/>
      <c r="C136" s="470"/>
      <c r="D136" s="471"/>
    </row>
    <row r="137" spans="2:4" s="66" customFormat="1" ht="50.1" customHeight="1">
      <c r="B137" s="469"/>
      <c r="C137" s="470"/>
      <c r="D137" s="471"/>
    </row>
    <row r="138" spans="2:4" s="66" customFormat="1" ht="50.1" customHeight="1">
      <c r="B138" s="469"/>
      <c r="C138" s="470"/>
      <c r="D138" s="471"/>
    </row>
    <row r="139" spans="2:4" s="66" customFormat="1" ht="50.1" customHeight="1">
      <c r="B139" s="469"/>
      <c r="C139" s="470"/>
      <c r="D139" s="471"/>
    </row>
    <row r="140" spans="2:4" s="66" customFormat="1" ht="50.1" customHeight="1">
      <c r="B140" s="469"/>
      <c r="C140" s="470"/>
      <c r="D140" s="471"/>
    </row>
    <row r="141" spans="2:4" s="66" customFormat="1" ht="50.1" customHeight="1">
      <c r="B141" s="469"/>
      <c r="C141" s="470"/>
      <c r="D141" s="471"/>
    </row>
    <row r="142" spans="2:4" s="66" customFormat="1" ht="50.1" customHeight="1">
      <c r="B142" s="469"/>
      <c r="C142" s="470"/>
      <c r="D142" s="471"/>
    </row>
    <row r="143" spans="2:4" s="66" customFormat="1" ht="50.1" customHeight="1">
      <c r="B143" s="469"/>
      <c r="C143" s="470"/>
      <c r="D143" s="471"/>
    </row>
    <row r="144" spans="2:4" s="66" customFormat="1" ht="50.1" customHeight="1">
      <c r="B144" s="469"/>
      <c r="C144" s="470"/>
      <c r="D144" s="471"/>
    </row>
    <row r="145" spans="2:4" s="66" customFormat="1" ht="50.1" customHeight="1">
      <c r="B145" s="469"/>
      <c r="C145" s="470"/>
      <c r="D145" s="471"/>
    </row>
    <row r="146" spans="2:4" s="66" customFormat="1" ht="50.1" customHeight="1">
      <c r="B146" s="469"/>
      <c r="C146" s="470"/>
      <c r="D146" s="471"/>
    </row>
    <row r="147" spans="2:4" s="66" customFormat="1" ht="50.1" customHeight="1">
      <c r="B147" s="469"/>
      <c r="C147" s="470"/>
      <c r="D147" s="471"/>
    </row>
    <row r="148" spans="2:4" s="66" customFormat="1" ht="50.1" customHeight="1">
      <c r="B148" s="469"/>
      <c r="C148" s="470"/>
      <c r="D148" s="471"/>
    </row>
    <row r="149" spans="2:4" s="66" customFormat="1" ht="50.1" customHeight="1">
      <c r="B149" s="469"/>
      <c r="C149" s="470"/>
      <c r="D149" s="471"/>
    </row>
    <row r="150" spans="2:4" s="66" customFormat="1" ht="50.1" customHeight="1">
      <c r="B150" s="469"/>
      <c r="C150" s="470"/>
      <c r="D150" s="471"/>
    </row>
    <row r="151" spans="2:4" s="66" customFormat="1" ht="50.1" customHeight="1">
      <c r="B151" s="469"/>
      <c r="C151" s="470"/>
      <c r="D151" s="471"/>
    </row>
    <row r="152" spans="2:4" s="66" customFormat="1" ht="50.1" customHeight="1">
      <c r="B152" s="469"/>
      <c r="C152" s="470"/>
      <c r="D152" s="471"/>
    </row>
    <row r="153" spans="2:4" s="66" customFormat="1" ht="50.1" customHeight="1">
      <c r="B153" s="469"/>
      <c r="C153" s="470"/>
      <c r="D153" s="471"/>
    </row>
    <row r="154" spans="2:4" s="66" customFormat="1" ht="50.1" customHeight="1">
      <c r="B154" s="469"/>
      <c r="C154" s="470"/>
      <c r="D154" s="471"/>
    </row>
    <row r="155" spans="2:4" s="66" customFormat="1" ht="50.1" customHeight="1">
      <c r="B155" s="469"/>
      <c r="C155" s="470"/>
      <c r="D155" s="471"/>
    </row>
    <row r="156" spans="2:4" s="66" customFormat="1" ht="50.1" customHeight="1">
      <c r="B156" s="469"/>
      <c r="C156" s="470"/>
      <c r="D156" s="471"/>
    </row>
    <row r="157" spans="2:4" s="66" customFormat="1" ht="50.1" customHeight="1">
      <c r="B157" s="469"/>
      <c r="C157" s="470"/>
      <c r="D157" s="471"/>
    </row>
    <row r="158" spans="2:4" s="66" customFormat="1" ht="50.1" customHeight="1">
      <c r="B158" s="469"/>
      <c r="C158" s="470"/>
      <c r="D158" s="471"/>
    </row>
    <row r="159" spans="2:4" s="66" customFormat="1" ht="50.1" customHeight="1">
      <c r="B159" s="469"/>
      <c r="C159" s="470"/>
      <c r="D159" s="471"/>
    </row>
    <row r="160" spans="2:4" s="66" customFormat="1" ht="50.1" customHeight="1">
      <c r="B160" s="469"/>
      <c r="C160" s="470"/>
      <c r="D160" s="471"/>
    </row>
    <row r="161" spans="2:4" s="66" customFormat="1" ht="50.1" customHeight="1">
      <c r="B161" s="469"/>
      <c r="C161" s="470"/>
      <c r="D161" s="471"/>
    </row>
    <row r="162" spans="2:4" s="66" customFormat="1" ht="50.1" customHeight="1">
      <c r="B162" s="469"/>
      <c r="C162" s="470"/>
      <c r="D162" s="471"/>
    </row>
    <row r="163" spans="2:4" s="66" customFormat="1" ht="50.1" customHeight="1">
      <c r="B163" s="469"/>
      <c r="C163" s="470"/>
      <c r="D163" s="471"/>
    </row>
    <row r="164" spans="2:4" s="66" customFormat="1" ht="50.1" customHeight="1">
      <c r="B164" s="469"/>
      <c r="C164" s="470"/>
      <c r="D164" s="471"/>
    </row>
    <row r="165" spans="2:4" s="66" customFormat="1" ht="50.1" customHeight="1">
      <c r="B165" s="469"/>
      <c r="C165" s="470"/>
      <c r="D165" s="471"/>
    </row>
    <row r="166" spans="2:4" s="66" customFormat="1" ht="50.1" customHeight="1">
      <c r="B166" s="469"/>
      <c r="C166" s="470"/>
      <c r="D166" s="471"/>
    </row>
    <row r="167" spans="2:4" s="66" customFormat="1" ht="50.1" customHeight="1">
      <c r="B167" s="469"/>
      <c r="C167" s="470"/>
      <c r="D167" s="471"/>
    </row>
    <row r="168" spans="2:4" s="66" customFormat="1" ht="50.1" customHeight="1">
      <c r="B168" s="469"/>
      <c r="C168" s="470"/>
      <c r="D168" s="471"/>
    </row>
    <row r="169" spans="2:4" s="66" customFormat="1" ht="50.1" customHeight="1">
      <c r="B169" s="469"/>
      <c r="C169" s="470"/>
      <c r="D169" s="471"/>
    </row>
    <row r="170" spans="2:4" s="66" customFormat="1" ht="50.1" customHeight="1">
      <c r="B170" s="469"/>
      <c r="C170" s="470"/>
      <c r="D170" s="471"/>
    </row>
    <row r="171" spans="2:4" s="66" customFormat="1" ht="50.1" customHeight="1">
      <c r="B171" s="469"/>
      <c r="C171" s="470"/>
      <c r="D171" s="471"/>
    </row>
    <row r="172" spans="2:4" s="66" customFormat="1" ht="50.1" customHeight="1">
      <c r="B172" s="469"/>
      <c r="C172" s="470"/>
      <c r="D172" s="471"/>
    </row>
    <row r="173" spans="2:4" s="66" customFormat="1" ht="50.1" customHeight="1">
      <c r="B173" s="469"/>
      <c r="C173" s="470"/>
      <c r="D173" s="471"/>
    </row>
    <row r="174" spans="2:4" s="66" customFormat="1" ht="50.1" customHeight="1">
      <c r="B174" s="469"/>
      <c r="C174" s="470"/>
      <c r="D174" s="471"/>
    </row>
    <row r="175" spans="2:4" s="66" customFormat="1" ht="50.1" customHeight="1">
      <c r="B175" s="469"/>
      <c r="C175" s="470"/>
      <c r="D175" s="471"/>
    </row>
    <row r="176" spans="2:4" s="66" customFormat="1" ht="50.1" customHeight="1">
      <c r="B176" s="469"/>
      <c r="C176" s="470"/>
      <c r="D176" s="471"/>
    </row>
    <row r="177" spans="2:4" s="66" customFormat="1" ht="50.1" customHeight="1">
      <c r="B177" s="469"/>
      <c r="C177" s="470"/>
      <c r="D177" s="471"/>
    </row>
    <row r="178" spans="2:4" s="66" customFormat="1" ht="50.1" customHeight="1">
      <c r="B178" s="469"/>
      <c r="C178" s="470"/>
      <c r="D178" s="471"/>
    </row>
    <row r="179" spans="2:4" s="66" customFormat="1" ht="50.1" customHeight="1">
      <c r="B179" s="469"/>
      <c r="C179" s="470"/>
      <c r="D179" s="471"/>
    </row>
    <row r="180" spans="2:4" s="66" customFormat="1" ht="50.1" customHeight="1">
      <c r="B180" s="469"/>
      <c r="C180" s="470"/>
      <c r="D180" s="471"/>
    </row>
    <row r="181" spans="2:4" s="66" customFormat="1" ht="50.1" customHeight="1">
      <c r="B181" s="469"/>
      <c r="C181" s="470"/>
      <c r="D181" s="471"/>
    </row>
    <row r="182" spans="2:4" s="66" customFormat="1" ht="50.1" customHeight="1">
      <c r="B182" s="469"/>
      <c r="C182" s="470"/>
      <c r="D182" s="471"/>
    </row>
    <row r="183" spans="2:4" s="66" customFormat="1" ht="50.1" customHeight="1">
      <c r="B183" s="469"/>
      <c r="C183" s="470"/>
      <c r="D183" s="471"/>
    </row>
    <row r="184" spans="2:4" s="66" customFormat="1" ht="50.1" customHeight="1">
      <c r="B184" s="469"/>
      <c r="C184" s="470"/>
      <c r="D184" s="471"/>
    </row>
    <row r="185" spans="2:4" s="66" customFormat="1" ht="50.1" customHeight="1">
      <c r="B185" s="469"/>
      <c r="C185" s="470"/>
      <c r="D185" s="471"/>
    </row>
    <row r="186" spans="2:4" s="66" customFormat="1" ht="50.1" customHeight="1">
      <c r="B186" s="469"/>
      <c r="C186" s="470"/>
      <c r="D186" s="471"/>
    </row>
    <row r="187" spans="2:4" s="66" customFormat="1" ht="50.1" customHeight="1">
      <c r="B187" s="469"/>
      <c r="C187" s="470"/>
      <c r="D187" s="471"/>
    </row>
    <row r="188" spans="2:4" s="66" customFormat="1" ht="50.1" customHeight="1">
      <c r="B188" s="469"/>
      <c r="C188" s="470"/>
      <c r="D188" s="471"/>
    </row>
    <row r="189" spans="2:4" s="66" customFormat="1" ht="50.1" customHeight="1">
      <c r="B189" s="469"/>
      <c r="C189" s="470"/>
      <c r="D189" s="471"/>
    </row>
    <row r="190" spans="2:4" s="66" customFormat="1" ht="50.1" customHeight="1">
      <c r="B190" s="469"/>
      <c r="C190" s="470"/>
      <c r="D190" s="471"/>
    </row>
    <row r="191" spans="2:4" s="66" customFormat="1" ht="50.1" customHeight="1">
      <c r="B191" s="469"/>
      <c r="C191" s="470"/>
      <c r="D191" s="471"/>
    </row>
    <row r="192" spans="2:4" s="66" customFormat="1" ht="50.1" customHeight="1">
      <c r="B192" s="469"/>
      <c r="C192" s="470"/>
      <c r="D192" s="471"/>
    </row>
    <row r="193" spans="2:4" s="66" customFormat="1" ht="50.1" customHeight="1">
      <c r="B193" s="469"/>
      <c r="C193" s="470"/>
      <c r="D193" s="471"/>
    </row>
    <row r="194" spans="2:4" s="66" customFormat="1" ht="50.1" customHeight="1">
      <c r="B194" s="469"/>
      <c r="C194" s="470"/>
      <c r="D194" s="471"/>
    </row>
    <row r="195" spans="2:4" s="66" customFormat="1" ht="50.1" customHeight="1">
      <c r="B195" s="469"/>
      <c r="C195" s="470"/>
      <c r="D195" s="471"/>
    </row>
    <row r="196" spans="2:4" s="66" customFormat="1" ht="50.1" customHeight="1">
      <c r="B196" s="469"/>
      <c r="C196" s="470"/>
      <c r="D196" s="471"/>
    </row>
    <row r="197" spans="2:4" s="66" customFormat="1" ht="50.1" customHeight="1">
      <c r="B197" s="469"/>
      <c r="C197" s="470"/>
      <c r="D197" s="471"/>
    </row>
    <row r="198" spans="2:4" s="66" customFormat="1" ht="50.1" customHeight="1">
      <c r="B198" s="469"/>
      <c r="C198" s="470"/>
      <c r="D198" s="471"/>
    </row>
    <row r="199" spans="2:4" s="66" customFormat="1" ht="50.1" customHeight="1">
      <c r="B199" s="469"/>
      <c r="C199" s="470"/>
      <c r="D199" s="471"/>
    </row>
    <row r="200" spans="2:4" s="66" customFormat="1" ht="50.1" customHeight="1">
      <c r="B200" s="469"/>
      <c r="C200" s="470"/>
      <c r="D200" s="471"/>
    </row>
    <row r="201" spans="2:4" s="66" customFormat="1" ht="50.1" customHeight="1">
      <c r="B201" s="469"/>
      <c r="C201" s="470"/>
      <c r="D201" s="471"/>
    </row>
    <row r="202" spans="2:4" s="66" customFormat="1" ht="50.1" customHeight="1">
      <c r="B202" s="469"/>
      <c r="C202" s="470"/>
      <c r="D202" s="471"/>
    </row>
    <row r="203" spans="2:4" s="66" customFormat="1" ht="50.1" customHeight="1">
      <c r="B203" s="469"/>
      <c r="C203" s="470"/>
      <c r="D203" s="471"/>
    </row>
    <row r="204" spans="2:4" s="66" customFormat="1" ht="50.1" customHeight="1">
      <c r="B204" s="469"/>
      <c r="C204" s="470"/>
      <c r="D204" s="471"/>
    </row>
    <row r="205" spans="2:4" s="66" customFormat="1" ht="50.1" customHeight="1">
      <c r="B205" s="469"/>
      <c r="C205" s="470"/>
      <c r="D205" s="471"/>
    </row>
    <row r="206" spans="2:4" s="66" customFormat="1" ht="50.1" customHeight="1">
      <c r="B206" s="469"/>
      <c r="C206" s="470"/>
      <c r="D206" s="471"/>
    </row>
    <row r="207" spans="2:4" s="66" customFormat="1" ht="50.1" customHeight="1">
      <c r="B207" s="469"/>
      <c r="C207" s="470"/>
      <c r="D207" s="471"/>
    </row>
    <row r="208" spans="2:4" s="66" customFormat="1" ht="50.1" customHeight="1">
      <c r="B208" s="469"/>
      <c r="C208" s="470"/>
      <c r="D208" s="471"/>
    </row>
    <row r="209" spans="2:4" s="66" customFormat="1" ht="50.1" customHeight="1">
      <c r="B209" s="469"/>
      <c r="C209" s="470"/>
      <c r="D209" s="471"/>
    </row>
    <row r="210" spans="2:4" s="66" customFormat="1" ht="50.1" customHeight="1">
      <c r="B210" s="469"/>
      <c r="C210" s="470"/>
      <c r="D210" s="471"/>
    </row>
    <row r="211" spans="2:4" s="66" customFormat="1" ht="50.1" customHeight="1">
      <c r="B211" s="469"/>
      <c r="C211" s="470"/>
      <c r="D211" s="471"/>
    </row>
    <row r="212" spans="2:4" s="66" customFormat="1" ht="50.1" customHeight="1">
      <c r="B212" s="469"/>
      <c r="C212" s="470"/>
      <c r="D212" s="471"/>
    </row>
    <row r="213" spans="2:4" s="66" customFormat="1" ht="50.1" customHeight="1">
      <c r="B213" s="469"/>
      <c r="C213" s="470"/>
      <c r="D213" s="471"/>
    </row>
    <row r="214" spans="2:4" s="66" customFormat="1" ht="50.1" customHeight="1">
      <c r="B214" s="469"/>
      <c r="C214" s="470"/>
      <c r="D214" s="471"/>
    </row>
    <row r="215" spans="2:4" s="66" customFormat="1" ht="50.1" customHeight="1">
      <c r="B215" s="469"/>
      <c r="C215" s="470"/>
      <c r="D215" s="471"/>
    </row>
    <row r="216" spans="2:4" s="66" customFormat="1" ht="50.1" customHeight="1">
      <c r="B216" s="469"/>
      <c r="C216" s="470"/>
      <c r="D216" s="471"/>
    </row>
    <row r="217" spans="2:4" s="66" customFormat="1" ht="50.1" customHeight="1">
      <c r="B217" s="469"/>
      <c r="C217" s="470"/>
      <c r="D217" s="471"/>
    </row>
    <row r="218" spans="2:4" s="66" customFormat="1" ht="50.1" customHeight="1">
      <c r="B218" s="469"/>
      <c r="C218" s="470"/>
      <c r="D218" s="471"/>
    </row>
    <row r="219" spans="2:4" s="66" customFormat="1" ht="50.1" customHeight="1">
      <c r="B219" s="469"/>
      <c r="C219" s="470"/>
      <c r="D219" s="471"/>
    </row>
    <row r="220" spans="2:4" s="66" customFormat="1" ht="50.1" customHeight="1">
      <c r="B220" s="469"/>
      <c r="C220" s="470"/>
      <c r="D220" s="471"/>
    </row>
    <row r="221" spans="2:4" s="66" customFormat="1" ht="50.1" customHeight="1">
      <c r="B221" s="469"/>
      <c r="C221" s="470"/>
      <c r="D221" s="471"/>
    </row>
    <row r="222" spans="2:4" s="66" customFormat="1" ht="50.1" customHeight="1">
      <c r="B222" s="469"/>
      <c r="C222" s="470"/>
      <c r="D222" s="471"/>
    </row>
    <row r="223" spans="2:4" s="66" customFormat="1" ht="50.1" customHeight="1">
      <c r="B223" s="469"/>
      <c r="C223" s="470"/>
      <c r="D223" s="471"/>
    </row>
    <row r="224" spans="2:4" s="66" customFormat="1" ht="50.1" customHeight="1">
      <c r="B224" s="469"/>
      <c r="C224" s="470"/>
      <c r="D224" s="471"/>
    </row>
    <row r="225" spans="2:4" s="66" customFormat="1" ht="50.1" customHeight="1">
      <c r="B225" s="469"/>
      <c r="C225" s="470"/>
      <c r="D225" s="471"/>
    </row>
    <row r="226" spans="2:4" s="66" customFormat="1" ht="50.1" customHeight="1">
      <c r="B226" s="469"/>
      <c r="C226" s="470"/>
      <c r="D226" s="471"/>
    </row>
    <row r="227" spans="2:4" s="66" customFormat="1" ht="50.1" customHeight="1">
      <c r="B227" s="469"/>
      <c r="C227" s="470"/>
      <c r="D227" s="471"/>
    </row>
    <row r="228" spans="2:4" s="66" customFormat="1" ht="50.1" customHeight="1">
      <c r="B228" s="469"/>
      <c r="C228" s="470"/>
      <c r="D228" s="471"/>
    </row>
    <row r="229" spans="2:4" s="66" customFormat="1" ht="50.1" customHeight="1">
      <c r="B229" s="469"/>
      <c r="C229" s="470"/>
      <c r="D229" s="471"/>
    </row>
    <row r="230" spans="2:4" s="66" customFormat="1" ht="50.1" customHeight="1">
      <c r="B230" s="469"/>
      <c r="C230" s="470"/>
      <c r="D230" s="471"/>
    </row>
    <row r="231" spans="2:4" s="66" customFormat="1" ht="50.1" customHeight="1">
      <c r="B231" s="469"/>
      <c r="C231" s="470"/>
      <c r="D231" s="471"/>
    </row>
    <row r="232" spans="2:4" s="66" customFormat="1" ht="50.1" customHeight="1">
      <c r="B232" s="469"/>
      <c r="C232" s="470"/>
      <c r="D232" s="471"/>
    </row>
    <row r="233" spans="2:4" s="66" customFormat="1" ht="50.1" customHeight="1">
      <c r="B233" s="469"/>
      <c r="C233" s="470"/>
      <c r="D233" s="471"/>
    </row>
    <row r="234" spans="2:4" s="66" customFormat="1" ht="50.1" customHeight="1">
      <c r="B234" s="469"/>
      <c r="C234" s="470"/>
      <c r="D234" s="471"/>
    </row>
    <row r="235" spans="2:4" s="66" customFormat="1" ht="50.1" customHeight="1">
      <c r="B235" s="469"/>
      <c r="C235" s="470"/>
      <c r="D235" s="471"/>
    </row>
    <row r="236" spans="2:4" s="66" customFormat="1" ht="50.1" customHeight="1">
      <c r="B236" s="469"/>
      <c r="C236" s="470"/>
      <c r="D236" s="471"/>
    </row>
    <row r="237" spans="2:4" s="66" customFormat="1" ht="50.1" customHeight="1">
      <c r="B237" s="469"/>
      <c r="C237" s="470"/>
      <c r="D237" s="471"/>
    </row>
    <row r="238" spans="2:4" s="66" customFormat="1" ht="50.1" customHeight="1">
      <c r="B238" s="469"/>
      <c r="C238" s="470"/>
      <c r="D238" s="471"/>
    </row>
    <row r="239" spans="2:4" s="66" customFormat="1" ht="50.1" customHeight="1">
      <c r="B239" s="469"/>
      <c r="C239" s="470"/>
      <c r="D239" s="471"/>
    </row>
    <row r="240" spans="2:4" s="66" customFormat="1" ht="50.1" customHeight="1">
      <c r="B240" s="469"/>
      <c r="C240" s="470"/>
      <c r="D240" s="471"/>
    </row>
    <row r="241" spans="2:4" s="66" customFormat="1" ht="50.1" customHeight="1">
      <c r="B241" s="469"/>
      <c r="C241" s="470"/>
      <c r="D241" s="471"/>
    </row>
    <row r="242" spans="2:4" s="66" customFormat="1" ht="50.1" customHeight="1">
      <c r="B242" s="469"/>
      <c r="C242" s="470"/>
      <c r="D242" s="471"/>
    </row>
    <row r="243" spans="2:4" s="66" customFormat="1" ht="50.1" customHeight="1">
      <c r="B243" s="469"/>
      <c r="C243" s="470"/>
      <c r="D243" s="471"/>
    </row>
    <row r="244" spans="2:4" s="66" customFormat="1" ht="50.1" customHeight="1">
      <c r="B244" s="469"/>
      <c r="C244" s="470"/>
      <c r="D244" s="471"/>
    </row>
    <row r="245" spans="2:4" s="66" customFormat="1" ht="50.1" customHeight="1">
      <c r="B245" s="469"/>
      <c r="C245" s="470"/>
      <c r="D245" s="471"/>
    </row>
    <row r="246" spans="2:4" s="66" customFormat="1" ht="50.1" customHeight="1">
      <c r="B246" s="469"/>
      <c r="C246" s="470"/>
      <c r="D246" s="471"/>
    </row>
    <row r="247" spans="2:4" s="66" customFormat="1" ht="50.1" customHeight="1">
      <c r="B247" s="469"/>
      <c r="C247" s="470"/>
      <c r="D247" s="471"/>
    </row>
    <row r="248" spans="2:4" s="66" customFormat="1" ht="50.1" customHeight="1">
      <c r="B248" s="469"/>
      <c r="C248" s="470"/>
      <c r="D248" s="471"/>
    </row>
    <row r="249" spans="2:4" s="66" customFormat="1" ht="50.1" customHeight="1">
      <c r="B249" s="469"/>
      <c r="C249" s="470"/>
      <c r="D249" s="471"/>
    </row>
    <row r="250" spans="2:4" s="66" customFormat="1" ht="50.1" customHeight="1">
      <c r="B250" s="469"/>
      <c r="C250" s="470"/>
      <c r="D250" s="471"/>
    </row>
    <row r="251" spans="2:4" s="66" customFormat="1" ht="50.1" customHeight="1">
      <c r="B251" s="469"/>
      <c r="C251" s="470"/>
      <c r="D251" s="471"/>
    </row>
    <row r="252" spans="2:4" s="66" customFormat="1" ht="50.1" customHeight="1">
      <c r="B252" s="469"/>
      <c r="C252" s="470"/>
      <c r="D252" s="471"/>
    </row>
    <row r="253" spans="2:4" s="66" customFormat="1" ht="50.1" customHeight="1">
      <c r="B253" s="469"/>
      <c r="C253" s="470"/>
      <c r="D253" s="471"/>
    </row>
    <row r="254" spans="2:4" s="66" customFormat="1" ht="50.1" customHeight="1">
      <c r="B254" s="469"/>
      <c r="C254" s="470"/>
      <c r="D254" s="471"/>
    </row>
    <row r="255" spans="2:4" s="66" customFormat="1" ht="50.1" customHeight="1">
      <c r="B255" s="469"/>
      <c r="C255" s="470"/>
      <c r="D255" s="471"/>
    </row>
    <row r="256" spans="2:4" s="66" customFormat="1" ht="50.1" customHeight="1">
      <c r="B256" s="469"/>
      <c r="C256" s="470"/>
      <c r="D256" s="471"/>
    </row>
    <row r="257" spans="2:4" s="66" customFormat="1" ht="50.1" customHeight="1">
      <c r="B257" s="469"/>
      <c r="C257" s="470"/>
      <c r="D257" s="471"/>
    </row>
    <row r="258" spans="2:4" s="66" customFormat="1" ht="50.1" customHeight="1">
      <c r="B258" s="469"/>
      <c r="C258" s="470"/>
      <c r="D258" s="471"/>
    </row>
    <row r="259" spans="2:4" s="66" customFormat="1" ht="50.1" customHeight="1">
      <c r="B259" s="469"/>
      <c r="C259" s="470"/>
      <c r="D259" s="471"/>
    </row>
    <row r="260" spans="2:4" s="66" customFormat="1" ht="50.1" customHeight="1">
      <c r="B260" s="469"/>
      <c r="C260" s="470"/>
      <c r="D260" s="471"/>
    </row>
    <row r="261" spans="2:4" s="66" customFormat="1" ht="50.1" customHeight="1">
      <c r="B261" s="469"/>
      <c r="C261" s="470"/>
      <c r="D261" s="471"/>
    </row>
    <row r="262" spans="2:4" s="66" customFormat="1" ht="50.1" customHeight="1">
      <c r="B262" s="469"/>
      <c r="C262" s="470"/>
      <c r="D262" s="471"/>
    </row>
    <row r="263" spans="2:4" s="66" customFormat="1" ht="50.1" customHeight="1">
      <c r="B263" s="469"/>
      <c r="C263" s="470"/>
      <c r="D263" s="471"/>
    </row>
    <row r="264" spans="2:4" s="66" customFormat="1" ht="50.1" customHeight="1">
      <c r="B264" s="469"/>
      <c r="C264" s="470"/>
      <c r="D264" s="471"/>
    </row>
    <row r="265" spans="2:4" s="66" customFormat="1" ht="50.1" customHeight="1">
      <c r="B265" s="469"/>
      <c r="C265" s="470"/>
      <c r="D265" s="471"/>
    </row>
    <row r="266" spans="2:4" s="66" customFormat="1" ht="50.1" customHeight="1">
      <c r="B266" s="469"/>
      <c r="C266" s="470"/>
      <c r="D266" s="471"/>
    </row>
    <row r="267" spans="2:4" s="66" customFormat="1" ht="50.1" customHeight="1">
      <c r="B267" s="469"/>
      <c r="C267" s="470"/>
      <c r="D267" s="471"/>
    </row>
    <row r="268" spans="2:4" s="66" customFormat="1" ht="50.1" customHeight="1">
      <c r="B268" s="469"/>
      <c r="C268" s="470"/>
      <c r="D268" s="471"/>
    </row>
    <row r="269" spans="2:4" s="66" customFormat="1" ht="50.1" customHeight="1">
      <c r="B269" s="469"/>
      <c r="C269" s="470"/>
      <c r="D269" s="471"/>
    </row>
    <row r="270" spans="2:4" s="66" customFormat="1" ht="50.1" customHeight="1">
      <c r="B270" s="469"/>
      <c r="C270" s="470"/>
      <c r="D270" s="471"/>
    </row>
    <row r="271" spans="2:4" s="66" customFormat="1" ht="50.1" customHeight="1">
      <c r="B271" s="469"/>
      <c r="C271" s="470"/>
      <c r="D271" s="471"/>
    </row>
    <row r="272" spans="2:4" s="66" customFormat="1" ht="50.1" customHeight="1">
      <c r="B272" s="469"/>
      <c r="C272" s="470"/>
      <c r="D272" s="471"/>
    </row>
    <row r="273" spans="2:4" s="66" customFormat="1" ht="50.1" customHeight="1">
      <c r="B273" s="469"/>
      <c r="C273" s="470"/>
      <c r="D273" s="471"/>
    </row>
    <row r="274" spans="2:4" s="66" customFormat="1" ht="50.1" customHeight="1">
      <c r="B274" s="469"/>
      <c r="C274" s="470"/>
      <c r="D274" s="471"/>
    </row>
    <row r="275" spans="2:4" s="66" customFormat="1" ht="50.1" customHeight="1">
      <c r="B275" s="469"/>
      <c r="C275" s="470"/>
      <c r="D275" s="471"/>
    </row>
    <row r="276" spans="2:4" s="66" customFormat="1" ht="50.1" customHeight="1">
      <c r="B276" s="469"/>
      <c r="C276" s="470"/>
      <c r="D276" s="471"/>
    </row>
    <row r="277" spans="2:4" s="66" customFormat="1" ht="50.1" customHeight="1">
      <c r="B277" s="469"/>
      <c r="C277" s="470"/>
      <c r="D277" s="471"/>
    </row>
    <row r="278" spans="2:4" s="66" customFormat="1" ht="50.1" customHeight="1">
      <c r="B278" s="469"/>
      <c r="C278" s="470"/>
      <c r="D278" s="471"/>
    </row>
    <row r="279" spans="2:4" s="66" customFormat="1" ht="50.1" customHeight="1">
      <c r="B279" s="469"/>
      <c r="C279" s="470"/>
      <c r="D279" s="471"/>
    </row>
    <row r="280" spans="2:4" s="66" customFormat="1" ht="50.1" customHeight="1">
      <c r="B280" s="469"/>
      <c r="C280" s="470"/>
      <c r="D280" s="471"/>
    </row>
    <row r="281" spans="2:4" s="66" customFormat="1" ht="50.1" customHeight="1">
      <c r="B281" s="469"/>
      <c r="C281" s="470"/>
      <c r="D281" s="471"/>
    </row>
    <row r="282" spans="2:4" s="66" customFormat="1" ht="50.1" customHeight="1">
      <c r="B282" s="469"/>
      <c r="C282" s="470"/>
      <c r="D282" s="471"/>
    </row>
    <row r="283" spans="2:4" s="66" customFormat="1" ht="50.1" customHeight="1">
      <c r="B283" s="469"/>
      <c r="C283" s="470"/>
      <c r="D283" s="471"/>
    </row>
    <row r="284" spans="2:4" s="66" customFormat="1" ht="50.1" customHeight="1">
      <c r="B284" s="469"/>
      <c r="C284" s="470"/>
      <c r="D284" s="471"/>
    </row>
    <row r="285" spans="2:4" s="66" customFormat="1" ht="50.1" customHeight="1">
      <c r="B285" s="469"/>
      <c r="C285" s="470"/>
      <c r="D285" s="471"/>
    </row>
    <row r="286" spans="2:4" s="66" customFormat="1" ht="50.1" customHeight="1">
      <c r="B286" s="469"/>
      <c r="C286" s="470"/>
      <c r="D286" s="471"/>
    </row>
    <row r="287" spans="2:4" s="66" customFormat="1" ht="50.1" customHeight="1">
      <c r="B287" s="469"/>
      <c r="C287" s="470"/>
      <c r="D287" s="471"/>
    </row>
    <row r="288" spans="2:4" s="66" customFormat="1" ht="50.1" customHeight="1">
      <c r="B288" s="469"/>
      <c r="C288" s="470"/>
      <c r="D288" s="471"/>
    </row>
    <row r="289" spans="2:4" s="66" customFormat="1" ht="50.1" customHeight="1">
      <c r="B289" s="469"/>
      <c r="C289" s="470"/>
      <c r="D289" s="471"/>
    </row>
    <row r="290" spans="2:4" s="66" customFormat="1" ht="50.1" customHeight="1">
      <c r="B290" s="469"/>
      <c r="C290" s="470"/>
      <c r="D290" s="471"/>
    </row>
    <row r="291" spans="2:4" s="66" customFormat="1" ht="50.1" customHeight="1">
      <c r="B291" s="469"/>
      <c r="C291" s="470"/>
      <c r="D291" s="471"/>
    </row>
    <row r="292" spans="2:4" s="66" customFormat="1" ht="50.1" customHeight="1">
      <c r="B292" s="469"/>
      <c r="C292" s="470"/>
      <c r="D292" s="471"/>
    </row>
    <row r="293" spans="2:4" s="66" customFormat="1" ht="50.1" customHeight="1">
      <c r="B293" s="469"/>
      <c r="C293" s="470"/>
      <c r="D293" s="471"/>
    </row>
    <row r="294" spans="2:4" s="66" customFormat="1" ht="50.1" customHeight="1">
      <c r="B294" s="469"/>
      <c r="C294" s="470"/>
      <c r="D294" s="471"/>
    </row>
    <row r="295" spans="2:4" s="66" customFormat="1" ht="50.1" customHeight="1">
      <c r="B295" s="469"/>
      <c r="C295" s="470"/>
      <c r="D295" s="471"/>
    </row>
    <row r="296" spans="2:4" s="66" customFormat="1" ht="50.1" customHeight="1">
      <c r="B296" s="469"/>
      <c r="C296" s="470"/>
      <c r="D296" s="471"/>
    </row>
    <row r="297" spans="2:4" s="66" customFormat="1" ht="50.1" customHeight="1">
      <c r="B297" s="469"/>
      <c r="C297" s="470"/>
      <c r="D297" s="471"/>
    </row>
    <row r="298" spans="2:4" s="66" customFormat="1" ht="50.1" customHeight="1">
      <c r="B298" s="469"/>
      <c r="C298" s="470"/>
      <c r="D298" s="471"/>
    </row>
    <row r="299" spans="2:4" s="66" customFormat="1" ht="50.1" customHeight="1">
      <c r="B299" s="469"/>
      <c r="C299" s="470"/>
      <c r="D299" s="471"/>
    </row>
    <row r="300" spans="2:4" s="66" customFormat="1" ht="50.1" customHeight="1">
      <c r="B300" s="469"/>
      <c r="C300" s="470"/>
      <c r="D300" s="471"/>
    </row>
    <row r="301" spans="2:4" s="66" customFormat="1" ht="50.1" customHeight="1">
      <c r="B301" s="469"/>
      <c r="C301" s="470"/>
      <c r="D301" s="471"/>
    </row>
    <row r="302" spans="2:4" s="66" customFormat="1" ht="50.1" customHeight="1">
      <c r="B302" s="469"/>
      <c r="C302" s="470"/>
      <c r="D302" s="471"/>
    </row>
    <row r="303" spans="2:4" s="66" customFormat="1" ht="50.1" customHeight="1">
      <c r="B303" s="469"/>
      <c r="C303" s="470"/>
      <c r="D303" s="471"/>
    </row>
    <row r="304" spans="2:4" s="66" customFormat="1" ht="50.1" customHeight="1">
      <c r="B304" s="469"/>
      <c r="C304" s="470"/>
      <c r="D304" s="471"/>
    </row>
    <row r="305" spans="2:4" s="66" customFormat="1" ht="50.1" customHeight="1">
      <c r="B305" s="469"/>
      <c r="C305" s="470"/>
      <c r="D305" s="471"/>
    </row>
    <row r="306" spans="2:4" s="66" customFormat="1" ht="50.1" customHeight="1">
      <c r="B306" s="469"/>
      <c r="C306" s="470"/>
      <c r="D306" s="471"/>
    </row>
    <row r="307" spans="2:4" s="66" customFormat="1" ht="50.1" customHeight="1">
      <c r="B307" s="469"/>
      <c r="C307" s="470"/>
      <c r="D307" s="471"/>
    </row>
    <row r="308" spans="2:4" s="66" customFormat="1" ht="50.1" customHeight="1">
      <c r="B308" s="469"/>
      <c r="C308" s="470"/>
      <c r="D308" s="471"/>
    </row>
    <row r="309" spans="2:4" s="66" customFormat="1" ht="50.1" customHeight="1">
      <c r="B309" s="469"/>
      <c r="C309" s="470"/>
      <c r="D309" s="471"/>
    </row>
    <row r="310" spans="2:4" s="66" customFormat="1" ht="50.1" customHeight="1">
      <c r="B310" s="469"/>
      <c r="C310" s="470"/>
      <c r="D310" s="471"/>
    </row>
    <row r="311" spans="2:4" s="66" customFormat="1" ht="50.1" customHeight="1">
      <c r="B311" s="469"/>
      <c r="C311" s="470"/>
      <c r="D311" s="471"/>
    </row>
    <row r="312" spans="2:4" s="66" customFormat="1" ht="50.1" customHeight="1">
      <c r="B312" s="469"/>
      <c r="C312" s="470"/>
      <c r="D312" s="471"/>
    </row>
    <row r="313" spans="2:4" s="66" customFormat="1" ht="50.1" customHeight="1">
      <c r="B313" s="469"/>
      <c r="C313" s="470"/>
      <c r="D313" s="471"/>
    </row>
    <row r="314" spans="2:4" s="66" customFormat="1" ht="50.1" customHeight="1">
      <c r="B314" s="469"/>
      <c r="C314" s="470"/>
      <c r="D314" s="471"/>
    </row>
    <row r="315" spans="2:4" s="66" customFormat="1" ht="50.1" customHeight="1">
      <c r="B315" s="469"/>
      <c r="C315" s="470"/>
      <c r="D315" s="471"/>
    </row>
    <row r="316" spans="2:4" s="66" customFormat="1" ht="50.1" customHeight="1">
      <c r="B316" s="469"/>
      <c r="C316" s="470"/>
      <c r="D316" s="471"/>
    </row>
    <row r="317" spans="2:4" s="66" customFormat="1" ht="50.1" customHeight="1">
      <c r="B317" s="469"/>
      <c r="C317" s="470"/>
      <c r="D317" s="471"/>
    </row>
    <row r="318" spans="2:4" s="66" customFormat="1" ht="50.1" customHeight="1">
      <c r="B318" s="469"/>
      <c r="C318" s="470"/>
      <c r="D318" s="471"/>
    </row>
    <row r="319" spans="2:4" s="66" customFormat="1" ht="50.1" customHeight="1">
      <c r="B319" s="469"/>
      <c r="C319" s="470"/>
      <c r="D319" s="471"/>
    </row>
    <row r="320" spans="2:4" s="66" customFormat="1" ht="50.1" customHeight="1">
      <c r="B320" s="469"/>
      <c r="C320" s="470"/>
      <c r="D320" s="471"/>
    </row>
    <row r="321" spans="2:4" s="66" customFormat="1" ht="50.1" customHeight="1">
      <c r="B321" s="469"/>
      <c r="C321" s="470"/>
      <c r="D321" s="471"/>
    </row>
    <row r="322" spans="2:4" s="66" customFormat="1" ht="50.1" customHeight="1">
      <c r="B322" s="469"/>
      <c r="C322" s="470"/>
      <c r="D322" s="471"/>
    </row>
    <row r="323" spans="2:4" s="66" customFormat="1" ht="50.1" customHeight="1">
      <c r="B323" s="469"/>
      <c r="C323" s="470"/>
      <c r="D323" s="471"/>
    </row>
    <row r="324" spans="2:4" s="66" customFormat="1" ht="50.1" customHeight="1">
      <c r="B324" s="469"/>
      <c r="C324" s="470"/>
      <c r="D324" s="471"/>
    </row>
    <row r="325" spans="2:4" s="66" customFormat="1" ht="50.1" customHeight="1">
      <c r="B325" s="469"/>
      <c r="C325" s="470"/>
      <c r="D325" s="471"/>
    </row>
    <row r="326" spans="2:4" s="66" customFormat="1" ht="50.1" customHeight="1">
      <c r="B326" s="469"/>
      <c r="C326" s="470"/>
      <c r="D326" s="471"/>
    </row>
    <row r="327" spans="2:4" s="66" customFormat="1" ht="50.1" customHeight="1">
      <c r="B327" s="469"/>
      <c r="C327" s="470"/>
      <c r="D327" s="471"/>
    </row>
    <row r="328" spans="2:4" s="66" customFormat="1" ht="50.1" customHeight="1">
      <c r="B328" s="469"/>
      <c r="C328" s="470"/>
      <c r="D328" s="471"/>
    </row>
    <row r="329" spans="2:4" s="66" customFormat="1" ht="50.1" customHeight="1">
      <c r="B329" s="469"/>
      <c r="C329" s="470"/>
      <c r="D329" s="471"/>
    </row>
    <row r="330" spans="2:4" s="66" customFormat="1" ht="50.1" customHeight="1">
      <c r="B330" s="469"/>
      <c r="C330" s="470"/>
      <c r="D330" s="471"/>
    </row>
    <row r="331" spans="2:4" s="66" customFormat="1" ht="50.1" customHeight="1">
      <c r="B331" s="469"/>
      <c r="C331" s="470"/>
      <c r="D331" s="471"/>
    </row>
    <row r="332" spans="2:4" s="66" customFormat="1" ht="50.1" customHeight="1">
      <c r="B332" s="469"/>
      <c r="C332" s="470"/>
      <c r="D332" s="471"/>
    </row>
    <row r="333" spans="2:4" s="66" customFormat="1" ht="50.1" customHeight="1">
      <c r="B333" s="469"/>
      <c r="C333" s="470"/>
      <c r="D333" s="471"/>
    </row>
    <row r="334" spans="2:4" s="66" customFormat="1" ht="50.1" customHeight="1">
      <c r="B334" s="469"/>
      <c r="C334" s="470"/>
      <c r="D334" s="471"/>
    </row>
    <row r="335" spans="2:4" s="66" customFormat="1" ht="50.1" customHeight="1">
      <c r="B335" s="469"/>
      <c r="C335" s="470"/>
      <c r="D335" s="471"/>
    </row>
    <row r="336" spans="2:4" s="66" customFormat="1" ht="50.1" customHeight="1">
      <c r="B336" s="469"/>
      <c r="C336" s="470"/>
      <c r="D336" s="471"/>
    </row>
    <row r="337" spans="2:4" s="66" customFormat="1" ht="50.1" customHeight="1">
      <c r="B337" s="469"/>
      <c r="C337" s="470"/>
      <c r="D337" s="471"/>
    </row>
    <row r="338" spans="2:4" s="66" customFormat="1" ht="50.1" customHeight="1">
      <c r="B338" s="469"/>
      <c r="C338" s="470"/>
      <c r="D338" s="471"/>
    </row>
    <row r="339" spans="2:4" s="66" customFormat="1" ht="50.1" customHeight="1">
      <c r="B339" s="469"/>
      <c r="C339" s="470"/>
      <c r="D339" s="471"/>
    </row>
    <row r="340" spans="2:4" s="66" customFormat="1" ht="50.1" customHeight="1">
      <c r="B340" s="469"/>
      <c r="C340" s="470"/>
      <c r="D340" s="471"/>
    </row>
    <row r="341" spans="2:4" s="66" customFormat="1" ht="50.1" customHeight="1">
      <c r="B341" s="469"/>
      <c r="C341" s="470"/>
      <c r="D341" s="471"/>
    </row>
    <row r="342" spans="2:4" s="66" customFormat="1" ht="50.1" customHeight="1">
      <c r="B342" s="469"/>
      <c r="C342" s="470"/>
      <c r="D342" s="471"/>
    </row>
    <row r="343" spans="2:4" s="66" customFormat="1" ht="50.1" customHeight="1">
      <c r="B343" s="469"/>
      <c r="C343" s="470"/>
      <c r="D343" s="471"/>
    </row>
    <row r="344" spans="2:4" s="66" customFormat="1" ht="50.1" customHeight="1">
      <c r="B344" s="469"/>
      <c r="C344" s="470"/>
      <c r="D344" s="471"/>
    </row>
    <row r="345" spans="2:4" s="66" customFormat="1" ht="50.1" customHeight="1">
      <c r="B345" s="469"/>
      <c r="C345" s="470"/>
      <c r="D345" s="471"/>
    </row>
    <row r="346" spans="2:4" s="66" customFormat="1" ht="50.1" customHeight="1">
      <c r="B346" s="469"/>
      <c r="C346" s="470"/>
      <c r="D346" s="471"/>
    </row>
    <row r="347" spans="2:4" s="66" customFormat="1" ht="50.1" customHeight="1">
      <c r="B347" s="469"/>
      <c r="C347" s="470"/>
      <c r="D347" s="471"/>
    </row>
    <row r="348" spans="2:4" s="66" customFormat="1" ht="50.1" customHeight="1">
      <c r="B348" s="469"/>
      <c r="C348" s="470"/>
      <c r="D348" s="471"/>
    </row>
    <row r="349" spans="2:4" s="66" customFormat="1" ht="50.1" customHeight="1">
      <c r="B349" s="469"/>
      <c r="C349" s="470"/>
      <c r="D349" s="471"/>
    </row>
    <row r="350" spans="2:4" s="66" customFormat="1" ht="50.1" customHeight="1">
      <c r="B350" s="469"/>
      <c r="C350" s="470"/>
      <c r="D350" s="471"/>
    </row>
    <row r="351" spans="2:4" s="66" customFormat="1" ht="50.1" customHeight="1">
      <c r="B351" s="469"/>
      <c r="C351" s="470"/>
      <c r="D351" s="471"/>
    </row>
    <row r="352" spans="2:4" s="66" customFormat="1" ht="50.1" customHeight="1">
      <c r="B352" s="469"/>
      <c r="C352" s="470"/>
      <c r="D352" s="471"/>
    </row>
    <row r="353" spans="2:4" s="66" customFormat="1" ht="50.1" customHeight="1">
      <c r="B353" s="469"/>
      <c r="C353" s="470"/>
      <c r="D353" s="471"/>
    </row>
    <row r="354" spans="2:4" s="66" customFormat="1" ht="50.1" customHeight="1">
      <c r="B354" s="469"/>
      <c r="C354" s="470"/>
      <c r="D354" s="471"/>
    </row>
    <row r="355" spans="2:4" s="66" customFormat="1" ht="50.1" customHeight="1">
      <c r="B355" s="469"/>
      <c r="C355" s="470"/>
      <c r="D355" s="471"/>
    </row>
    <row r="356" spans="2:4" s="66" customFormat="1" ht="50.1" customHeight="1">
      <c r="B356" s="469"/>
      <c r="C356" s="470"/>
      <c r="D356" s="471"/>
    </row>
    <row r="357" spans="2:4" s="66" customFormat="1" ht="50.1" customHeight="1">
      <c r="B357" s="469"/>
      <c r="C357" s="470"/>
      <c r="D357" s="471"/>
    </row>
    <row r="358" spans="2:4" s="66" customFormat="1" ht="50.1" customHeight="1">
      <c r="B358" s="469"/>
      <c r="C358" s="470"/>
      <c r="D358" s="471"/>
    </row>
    <row r="359" spans="2:4" s="66" customFormat="1" ht="50.1" customHeight="1">
      <c r="B359" s="469"/>
      <c r="C359" s="470"/>
      <c r="D359" s="471"/>
    </row>
    <row r="360" spans="2:4" s="66" customFormat="1" ht="50.1" customHeight="1">
      <c r="B360" s="469"/>
      <c r="C360" s="470"/>
      <c r="D360" s="471"/>
    </row>
    <row r="361" spans="2:4" s="66" customFormat="1" ht="50.1" customHeight="1">
      <c r="B361" s="469"/>
      <c r="C361" s="470"/>
      <c r="D361" s="471"/>
    </row>
    <row r="362" spans="2:4" s="66" customFormat="1" ht="50.1" customHeight="1">
      <c r="B362" s="469"/>
      <c r="C362" s="470"/>
      <c r="D362" s="471"/>
    </row>
    <row r="363" spans="2:4" s="66" customFormat="1" ht="50.1" customHeight="1">
      <c r="B363" s="469"/>
      <c r="C363" s="470"/>
      <c r="D363" s="471"/>
    </row>
    <row r="364" spans="2:4" s="66" customFormat="1" ht="50.1" customHeight="1">
      <c r="B364" s="469"/>
      <c r="C364" s="470"/>
      <c r="D364" s="471"/>
    </row>
    <row r="365" spans="2:4" s="66" customFormat="1" ht="50.1" customHeight="1">
      <c r="B365" s="469"/>
      <c r="C365" s="470"/>
      <c r="D365" s="471"/>
    </row>
    <row r="366" spans="2:4" s="66" customFormat="1" ht="50.1" customHeight="1">
      <c r="B366" s="469"/>
      <c r="C366" s="470"/>
      <c r="D366" s="471"/>
    </row>
    <row r="367" spans="2:4" s="66" customFormat="1" ht="50.1" customHeight="1">
      <c r="B367" s="469"/>
      <c r="C367" s="470"/>
      <c r="D367" s="471"/>
    </row>
    <row r="368" spans="2:4" s="66" customFormat="1" ht="50.1" customHeight="1">
      <c r="B368" s="469"/>
      <c r="C368" s="470"/>
      <c r="D368" s="471"/>
    </row>
    <row r="369" spans="2:4" s="66" customFormat="1" ht="50.1" customHeight="1">
      <c r="B369" s="469"/>
      <c r="C369" s="470"/>
      <c r="D369" s="471"/>
    </row>
    <row r="370" spans="2:4" s="66" customFormat="1" ht="50.1" customHeight="1">
      <c r="B370" s="469"/>
      <c r="C370" s="470"/>
      <c r="D370" s="471"/>
    </row>
    <row r="371" spans="2:4" s="66" customFormat="1" ht="50.1" customHeight="1">
      <c r="B371" s="469"/>
      <c r="C371" s="470"/>
      <c r="D371" s="471"/>
    </row>
    <row r="372" spans="2:4" s="66" customFormat="1" ht="50.1" customHeight="1">
      <c r="B372" s="469"/>
      <c r="C372" s="470"/>
      <c r="D372" s="471"/>
    </row>
    <row r="373" spans="2:4" s="66" customFormat="1" ht="50.1" customHeight="1">
      <c r="B373" s="469"/>
      <c r="C373" s="470"/>
      <c r="D373" s="471"/>
    </row>
    <row r="374" spans="2:4" s="66" customFormat="1" ht="50.1" customHeight="1">
      <c r="B374" s="469"/>
      <c r="C374" s="470"/>
      <c r="D374" s="471"/>
    </row>
    <row r="375" spans="2:4" s="66" customFormat="1" ht="50.1" customHeight="1">
      <c r="B375" s="469"/>
      <c r="C375" s="470"/>
      <c r="D375" s="471"/>
    </row>
    <row r="376" spans="2:4" s="66" customFormat="1" ht="50.1" customHeight="1">
      <c r="B376" s="469"/>
      <c r="C376" s="470"/>
      <c r="D376" s="471"/>
    </row>
    <row r="377" spans="2:4" s="66" customFormat="1" ht="50.1" customHeight="1">
      <c r="B377" s="469"/>
      <c r="C377" s="470"/>
      <c r="D377" s="471"/>
    </row>
    <row r="378" spans="2:4" s="66" customFormat="1" ht="50.1" customHeight="1">
      <c r="B378" s="469"/>
      <c r="C378" s="470"/>
      <c r="D378" s="471"/>
    </row>
    <row r="379" spans="2:4" s="66" customFormat="1" ht="50.1" customHeight="1">
      <c r="B379" s="469"/>
      <c r="C379" s="470"/>
      <c r="D379" s="471"/>
    </row>
    <row r="380" spans="2:4" s="66" customFormat="1" ht="50.1" customHeight="1">
      <c r="B380" s="469"/>
      <c r="C380" s="470"/>
      <c r="D380" s="471"/>
    </row>
    <row r="381" spans="2:4" s="66" customFormat="1" ht="50.1" customHeight="1">
      <c r="B381" s="469"/>
      <c r="C381" s="470"/>
      <c r="D381" s="471"/>
    </row>
    <row r="382" spans="2:4" s="66" customFormat="1" ht="50.1" customHeight="1">
      <c r="B382" s="469"/>
      <c r="C382" s="470"/>
      <c r="D382" s="471"/>
    </row>
    <row r="383" spans="2:4" s="66" customFormat="1" ht="50.1" customHeight="1">
      <c r="B383" s="469"/>
      <c r="C383" s="470"/>
      <c r="D383" s="471"/>
    </row>
    <row r="384" spans="2:4" s="66" customFormat="1" ht="50.1" customHeight="1">
      <c r="B384" s="469"/>
      <c r="C384" s="470"/>
      <c r="D384" s="471"/>
    </row>
    <row r="385" spans="2:4" s="66" customFormat="1" ht="50.1" customHeight="1">
      <c r="B385" s="469"/>
      <c r="C385" s="470"/>
      <c r="D385" s="471"/>
    </row>
    <row r="386" spans="2:4" s="66" customFormat="1" ht="50.1" customHeight="1">
      <c r="B386" s="469"/>
      <c r="C386" s="470"/>
      <c r="D386" s="471"/>
    </row>
    <row r="387" spans="2:4" s="66" customFormat="1" ht="50.1" customHeight="1">
      <c r="B387" s="469"/>
      <c r="C387" s="470"/>
      <c r="D387" s="471"/>
    </row>
    <row r="388" spans="2:4" s="66" customFormat="1" ht="50.1" customHeight="1">
      <c r="B388" s="469"/>
      <c r="C388" s="470"/>
      <c r="D388" s="471"/>
    </row>
    <row r="389" spans="2:4" s="66" customFormat="1" ht="50.1" customHeight="1">
      <c r="B389" s="469"/>
      <c r="C389" s="470"/>
      <c r="D389" s="471"/>
    </row>
    <row r="390" spans="2:4" s="66" customFormat="1" ht="50.1" customHeight="1">
      <c r="B390" s="469"/>
      <c r="C390" s="470"/>
      <c r="D390" s="471"/>
    </row>
    <row r="391" spans="2:4" s="66" customFormat="1" ht="50.1" customHeight="1">
      <c r="B391" s="469"/>
      <c r="C391" s="470"/>
      <c r="D391" s="471"/>
    </row>
    <row r="392" spans="2:4" s="66" customFormat="1" ht="50.1" customHeight="1">
      <c r="B392" s="469"/>
      <c r="C392" s="470"/>
      <c r="D392" s="471"/>
    </row>
    <row r="393" spans="2:4" s="66" customFormat="1" ht="50.1" customHeight="1">
      <c r="B393" s="469"/>
      <c r="C393" s="470"/>
      <c r="D393" s="471"/>
    </row>
    <row r="394" spans="2:4" s="66" customFormat="1" ht="50.1" customHeight="1">
      <c r="B394" s="469"/>
      <c r="C394" s="470"/>
      <c r="D394" s="471"/>
    </row>
    <row r="395" spans="2:4" s="66" customFormat="1" ht="50.1" customHeight="1">
      <c r="B395" s="469"/>
      <c r="C395" s="470"/>
      <c r="D395" s="471"/>
    </row>
    <row r="396" spans="2:4" s="66" customFormat="1" ht="50.1" customHeight="1">
      <c r="B396" s="469"/>
      <c r="C396" s="470"/>
      <c r="D396" s="471"/>
    </row>
    <row r="397" spans="2:4" s="66" customFormat="1" ht="50.1" customHeight="1">
      <c r="B397" s="469"/>
      <c r="C397" s="470"/>
      <c r="D397" s="471"/>
    </row>
    <row r="398" spans="2:4" s="66" customFormat="1" ht="50.1" customHeight="1">
      <c r="B398" s="469"/>
      <c r="C398" s="470"/>
      <c r="D398" s="471"/>
    </row>
    <row r="399" spans="2:4" s="66" customFormat="1" ht="50.1" customHeight="1">
      <c r="B399" s="469"/>
      <c r="C399" s="470"/>
      <c r="D399" s="471"/>
    </row>
    <row r="400" spans="2:4" s="66" customFormat="1" ht="50.1" customHeight="1">
      <c r="B400" s="469"/>
      <c r="C400" s="470"/>
      <c r="D400" s="471"/>
    </row>
    <row r="401" spans="2:4" s="66" customFormat="1" ht="50.1" customHeight="1">
      <c r="B401" s="469"/>
      <c r="C401" s="470"/>
      <c r="D401" s="471"/>
    </row>
    <row r="402" spans="2:4" s="66" customFormat="1" ht="50.1" customHeight="1">
      <c r="B402" s="469"/>
      <c r="C402" s="470"/>
      <c r="D402" s="471"/>
    </row>
    <row r="403" spans="2:4" s="66" customFormat="1" ht="50.1" customHeight="1">
      <c r="B403" s="469"/>
      <c r="C403" s="470"/>
      <c r="D403" s="471"/>
    </row>
    <row r="404" spans="2:4" s="66" customFormat="1" ht="50.1" customHeight="1">
      <c r="B404" s="469"/>
      <c r="C404" s="470"/>
      <c r="D404" s="471"/>
    </row>
    <row r="405" spans="2:4" s="66" customFormat="1" ht="50.1" customHeight="1">
      <c r="B405" s="469"/>
      <c r="C405" s="470"/>
      <c r="D405" s="471"/>
    </row>
    <row r="406" spans="2:4" s="66" customFormat="1" ht="50.1" customHeight="1">
      <c r="B406" s="469"/>
      <c r="C406" s="470"/>
      <c r="D406" s="471"/>
    </row>
    <row r="407" spans="2:4" s="66" customFormat="1" ht="50.1" customHeight="1">
      <c r="B407" s="469"/>
      <c r="C407" s="470"/>
      <c r="D407" s="471"/>
    </row>
    <row r="408" spans="2:4" s="66" customFormat="1" ht="50.1" customHeight="1">
      <c r="B408" s="469"/>
      <c r="C408" s="470"/>
      <c r="D408" s="471"/>
    </row>
    <row r="409" spans="2:4" s="66" customFormat="1" ht="50.1" customHeight="1">
      <c r="B409" s="469"/>
      <c r="C409" s="470"/>
      <c r="D409" s="471"/>
    </row>
    <row r="410" spans="2:4" s="66" customFormat="1" ht="50.1" customHeight="1">
      <c r="B410" s="469"/>
      <c r="C410" s="470"/>
      <c r="D410" s="471"/>
    </row>
    <row r="411" spans="2:4" s="66" customFormat="1" ht="50.1" customHeight="1">
      <c r="B411" s="469"/>
      <c r="C411" s="470"/>
      <c r="D411" s="471"/>
    </row>
    <row r="412" spans="2:4" s="66" customFormat="1" ht="50.1" customHeight="1">
      <c r="B412" s="469"/>
      <c r="C412" s="470"/>
      <c r="D412" s="471"/>
    </row>
    <row r="413" spans="2:4" s="66" customFormat="1" ht="50.1" customHeight="1">
      <c r="B413" s="469"/>
      <c r="C413" s="470"/>
      <c r="D413" s="471"/>
    </row>
    <row r="414" spans="2:4" s="66" customFormat="1" ht="50.1" customHeight="1">
      <c r="B414" s="469"/>
      <c r="C414" s="470"/>
      <c r="D414" s="471"/>
    </row>
    <row r="415" spans="2:4" s="66" customFormat="1" ht="50.1" customHeight="1">
      <c r="B415" s="469"/>
      <c r="C415" s="470"/>
      <c r="D415" s="471"/>
    </row>
    <row r="416" spans="2:4" s="66" customFormat="1" ht="50.1" customHeight="1">
      <c r="B416" s="469"/>
      <c r="C416" s="470"/>
      <c r="D416" s="471"/>
    </row>
    <row r="417" spans="2:4" s="66" customFormat="1" ht="50.1" customHeight="1">
      <c r="B417" s="469"/>
      <c r="C417" s="470"/>
      <c r="D417" s="471"/>
    </row>
    <row r="418" spans="2:4" s="66" customFormat="1" ht="50.1" customHeight="1">
      <c r="B418" s="469"/>
      <c r="C418" s="470"/>
      <c r="D418" s="471"/>
    </row>
    <row r="419" spans="2:4" s="66" customFormat="1" ht="50.1" customHeight="1">
      <c r="B419" s="469"/>
      <c r="C419" s="470"/>
      <c r="D419" s="471"/>
    </row>
    <row r="420" spans="2:4" s="66" customFormat="1" ht="50.1" customHeight="1">
      <c r="B420" s="469"/>
      <c r="C420" s="470"/>
      <c r="D420" s="471"/>
    </row>
    <row r="421" spans="2:4" s="66" customFormat="1" ht="50.1" customHeight="1">
      <c r="B421" s="469"/>
      <c r="C421" s="470"/>
      <c r="D421" s="471"/>
    </row>
    <row r="422" spans="2:4" s="66" customFormat="1" ht="50.1" customHeight="1">
      <c r="B422" s="469"/>
      <c r="C422" s="470"/>
      <c r="D422" s="471"/>
    </row>
    <row r="423" spans="2:4" s="66" customFormat="1" ht="50.1" customHeight="1">
      <c r="B423" s="469"/>
      <c r="C423" s="470"/>
      <c r="D423" s="471"/>
    </row>
    <row r="424" spans="2:4" s="66" customFormat="1" ht="50.1" customHeight="1">
      <c r="B424" s="469"/>
      <c r="C424" s="470"/>
      <c r="D424" s="471"/>
    </row>
    <row r="425" spans="2:4" s="66" customFormat="1" ht="50.1" customHeight="1">
      <c r="B425" s="469"/>
      <c r="C425" s="470"/>
      <c r="D425" s="471"/>
    </row>
    <row r="426" spans="2:4" s="66" customFormat="1" ht="50.1" customHeight="1">
      <c r="B426" s="469"/>
      <c r="C426" s="470"/>
      <c r="D426" s="471"/>
    </row>
    <row r="427" spans="2:4" s="66" customFormat="1" ht="50.1" customHeight="1">
      <c r="B427" s="469"/>
      <c r="C427" s="470"/>
      <c r="D427" s="471"/>
    </row>
    <row r="428" spans="2:4" s="66" customFormat="1" ht="50.1" customHeight="1">
      <c r="B428" s="469"/>
      <c r="C428" s="470"/>
      <c r="D428" s="471"/>
    </row>
    <row r="429" spans="2:4" s="66" customFormat="1" ht="50.1" customHeight="1">
      <c r="B429" s="469"/>
      <c r="C429" s="470"/>
      <c r="D429" s="471"/>
    </row>
    <row r="430" spans="2:4" s="66" customFormat="1" ht="50.1" customHeight="1">
      <c r="B430" s="469"/>
      <c r="C430" s="470"/>
      <c r="D430" s="471"/>
    </row>
    <row r="431" spans="2:4" s="66" customFormat="1" ht="50.1" customHeight="1">
      <c r="B431" s="469"/>
      <c r="C431" s="470"/>
      <c r="D431" s="471"/>
    </row>
    <row r="432" spans="2:4" s="66" customFormat="1" ht="50.1" customHeight="1">
      <c r="B432" s="469"/>
      <c r="C432" s="470"/>
      <c r="D432" s="471"/>
    </row>
    <row r="433" spans="2:4" s="66" customFormat="1" ht="50.1" customHeight="1">
      <c r="B433" s="469"/>
      <c r="C433" s="470"/>
      <c r="D433" s="471"/>
    </row>
    <row r="434" spans="2:4" s="66" customFormat="1" ht="50.1" customHeight="1">
      <c r="B434" s="469"/>
      <c r="C434" s="470"/>
      <c r="D434" s="471"/>
    </row>
    <row r="435" spans="2:4" s="66" customFormat="1" ht="50.1" customHeight="1">
      <c r="B435" s="469"/>
      <c r="C435" s="470"/>
      <c r="D435" s="471"/>
    </row>
    <row r="436" spans="2:4" s="66" customFormat="1" ht="50.1" customHeight="1">
      <c r="B436" s="469"/>
      <c r="C436" s="470"/>
      <c r="D436" s="471"/>
    </row>
    <row r="437" spans="2:4" s="66" customFormat="1" ht="50.1" customHeight="1">
      <c r="B437" s="469"/>
      <c r="C437" s="470"/>
      <c r="D437" s="471"/>
    </row>
    <row r="438" spans="2:4" s="66" customFormat="1" ht="50.1" customHeight="1">
      <c r="B438" s="469"/>
      <c r="C438" s="470"/>
      <c r="D438" s="471"/>
    </row>
    <row r="439" spans="2:4" s="66" customFormat="1" ht="50.1" customHeight="1">
      <c r="B439" s="469"/>
      <c r="C439" s="470"/>
      <c r="D439" s="471"/>
    </row>
    <row r="440" spans="2:4" s="66" customFormat="1" ht="50.1" customHeight="1">
      <c r="B440" s="469"/>
      <c r="C440" s="470"/>
      <c r="D440" s="471"/>
    </row>
    <row r="441" spans="2:4" s="66" customFormat="1" ht="50.1" customHeight="1">
      <c r="B441" s="469"/>
      <c r="C441" s="470"/>
      <c r="D441" s="471"/>
    </row>
    <row r="442" spans="2:4" s="66" customFormat="1" ht="50.1" customHeight="1">
      <c r="B442" s="469"/>
      <c r="C442" s="470"/>
      <c r="D442" s="471"/>
    </row>
    <row r="443" spans="2:4" s="66" customFormat="1" ht="50.1" customHeight="1">
      <c r="B443" s="469"/>
      <c r="C443" s="470"/>
      <c r="D443" s="471"/>
    </row>
    <row r="444" spans="2:4" s="66" customFormat="1" ht="50.1" customHeight="1">
      <c r="B444" s="469"/>
      <c r="C444" s="470"/>
      <c r="D444" s="471"/>
    </row>
    <row r="445" spans="2:4" s="66" customFormat="1" ht="50.1" customHeight="1">
      <c r="B445" s="469"/>
      <c r="C445" s="470"/>
      <c r="D445" s="471"/>
    </row>
    <row r="446" spans="2:4" s="66" customFormat="1" ht="50.1" customHeight="1">
      <c r="B446" s="469"/>
      <c r="C446" s="470"/>
      <c r="D446" s="471"/>
    </row>
    <row r="447" spans="2:4" s="66" customFormat="1" ht="50.1" customHeight="1">
      <c r="B447" s="469"/>
      <c r="C447" s="470"/>
      <c r="D447" s="471"/>
    </row>
    <row r="448" spans="2:4" s="66" customFormat="1" ht="50.1" customHeight="1">
      <c r="B448" s="469"/>
      <c r="C448" s="470"/>
      <c r="D448" s="471"/>
    </row>
    <row r="449" spans="2:4" s="66" customFormat="1" ht="50.1" customHeight="1">
      <c r="B449" s="469"/>
      <c r="C449" s="470"/>
      <c r="D449" s="471"/>
    </row>
    <row r="450" spans="2:4" s="66" customFormat="1" ht="50.1" customHeight="1">
      <c r="B450" s="469"/>
      <c r="C450" s="470"/>
      <c r="D450" s="471"/>
    </row>
    <row r="451" spans="2:4" s="66" customFormat="1" ht="50.1" customHeight="1">
      <c r="B451" s="469"/>
      <c r="C451" s="470"/>
      <c r="D451" s="471"/>
    </row>
    <row r="452" spans="2:4" s="66" customFormat="1" ht="50.1" customHeight="1">
      <c r="B452" s="469"/>
      <c r="C452" s="470"/>
      <c r="D452" s="471"/>
    </row>
    <row r="453" spans="2:4" s="66" customFormat="1" ht="50.1" customHeight="1">
      <c r="B453" s="469"/>
      <c r="C453" s="470"/>
      <c r="D453" s="471"/>
    </row>
    <row r="454" spans="2:4" s="66" customFormat="1" ht="50.1" customHeight="1">
      <c r="B454" s="469"/>
      <c r="C454" s="470"/>
      <c r="D454" s="471"/>
    </row>
    <row r="455" spans="2:4" s="66" customFormat="1" ht="50.1" customHeight="1">
      <c r="B455" s="469"/>
      <c r="C455" s="470"/>
      <c r="D455" s="471"/>
    </row>
    <row r="456" spans="2:4" s="66" customFormat="1" ht="50.1" customHeight="1">
      <c r="B456" s="469"/>
      <c r="C456" s="470"/>
      <c r="D456" s="471"/>
    </row>
    <row r="457" spans="2:4" s="66" customFormat="1" ht="50.1" customHeight="1">
      <c r="B457" s="469"/>
      <c r="C457" s="470"/>
      <c r="D457" s="471"/>
    </row>
    <row r="458" spans="2:4" s="66" customFormat="1" ht="50.1" customHeight="1">
      <c r="B458" s="469"/>
      <c r="C458" s="470"/>
      <c r="D458" s="471"/>
    </row>
    <row r="459" spans="2:4" s="66" customFormat="1" ht="50.1" customHeight="1">
      <c r="B459" s="469"/>
      <c r="C459" s="470"/>
      <c r="D459" s="471"/>
    </row>
    <row r="460" spans="2:4" s="66" customFormat="1" ht="50.1" customHeight="1">
      <c r="B460" s="469"/>
      <c r="C460" s="470"/>
      <c r="D460" s="471"/>
    </row>
    <row r="461" spans="2:4" s="66" customFormat="1" ht="50.1" customHeight="1">
      <c r="B461" s="469"/>
      <c r="C461" s="470"/>
      <c r="D461" s="471"/>
    </row>
    <row r="462" spans="2:4" s="66" customFormat="1" ht="50.1" customHeight="1">
      <c r="B462" s="469"/>
      <c r="C462" s="470"/>
      <c r="D462" s="471"/>
    </row>
    <row r="463" spans="2:4" s="66" customFormat="1" ht="50.1" customHeight="1">
      <c r="B463" s="469"/>
      <c r="C463" s="470"/>
      <c r="D463" s="471"/>
    </row>
    <row r="464" spans="2:4" s="66" customFormat="1" ht="50.1" customHeight="1">
      <c r="B464" s="469"/>
      <c r="C464" s="470"/>
      <c r="D464" s="471"/>
    </row>
    <row r="465" spans="2:4" s="66" customFormat="1" ht="50.1" customHeight="1">
      <c r="B465" s="469"/>
      <c r="C465" s="470"/>
      <c r="D465" s="471"/>
    </row>
    <row r="466" spans="2:4" s="66" customFormat="1" ht="50.1" customHeight="1">
      <c r="B466" s="469"/>
      <c r="C466" s="470"/>
      <c r="D466" s="471"/>
    </row>
    <row r="467" spans="2:4" s="66" customFormat="1" ht="50.1" customHeight="1">
      <c r="B467" s="469"/>
      <c r="C467" s="470"/>
      <c r="D467" s="471"/>
    </row>
    <row r="468" spans="2:4" s="66" customFormat="1" ht="50.1" customHeight="1">
      <c r="B468" s="469"/>
      <c r="C468" s="470"/>
      <c r="D468" s="471"/>
    </row>
    <row r="469" spans="2:4" s="66" customFormat="1" ht="50.1" customHeight="1">
      <c r="B469" s="469"/>
      <c r="C469" s="470"/>
      <c r="D469" s="471"/>
    </row>
    <row r="470" spans="2:4" s="66" customFormat="1" ht="50.1" customHeight="1">
      <c r="B470" s="469"/>
      <c r="C470" s="470"/>
      <c r="D470" s="471"/>
    </row>
    <row r="471" spans="2:4" s="66" customFormat="1" ht="50.1" customHeight="1">
      <c r="B471" s="469"/>
      <c r="C471" s="470"/>
      <c r="D471" s="471"/>
    </row>
    <row r="472" spans="2:4" s="66" customFormat="1" ht="50.1" customHeight="1">
      <c r="B472" s="469"/>
      <c r="C472" s="470"/>
      <c r="D472" s="471"/>
    </row>
    <row r="473" spans="2:4" s="66" customFormat="1" ht="50.1" customHeight="1">
      <c r="B473" s="469"/>
      <c r="C473" s="470"/>
      <c r="D473" s="471"/>
    </row>
    <row r="474" spans="2:4" s="66" customFormat="1" ht="50.1" customHeight="1">
      <c r="B474" s="469"/>
      <c r="C474" s="470"/>
      <c r="D474" s="471"/>
    </row>
    <row r="475" spans="2:4" s="66" customFormat="1" ht="50.1" customHeight="1">
      <c r="B475" s="469"/>
      <c r="C475" s="470"/>
      <c r="D475" s="471"/>
    </row>
    <row r="476" spans="2:4" s="66" customFormat="1" ht="50.1" customHeight="1">
      <c r="B476" s="469"/>
      <c r="C476" s="470"/>
      <c r="D476" s="471"/>
    </row>
    <row r="477" spans="2:4" s="66" customFormat="1" ht="50.1" customHeight="1">
      <c r="B477" s="469"/>
      <c r="C477" s="470"/>
      <c r="D477" s="471"/>
    </row>
    <row r="478" spans="2:4" s="66" customFormat="1" ht="50.1" customHeight="1">
      <c r="B478" s="469"/>
      <c r="C478" s="470"/>
      <c r="D478" s="471"/>
    </row>
    <row r="479" spans="2:4" s="66" customFormat="1" ht="50.1" customHeight="1">
      <c r="B479" s="469"/>
      <c r="C479" s="470"/>
      <c r="D479" s="471"/>
    </row>
    <row r="480" spans="2:4" s="66" customFormat="1" ht="50.1" customHeight="1">
      <c r="B480" s="469"/>
      <c r="C480" s="470"/>
      <c r="D480" s="471"/>
    </row>
    <row r="481" spans="2:4" s="66" customFormat="1" ht="50.1" customHeight="1">
      <c r="B481" s="469"/>
      <c r="C481" s="470"/>
      <c r="D481" s="471"/>
    </row>
    <row r="482" spans="2:4" s="66" customFormat="1" ht="50.1" customHeight="1">
      <c r="B482" s="469"/>
      <c r="C482" s="470"/>
      <c r="D482" s="471"/>
    </row>
    <row r="483" spans="2:4" s="66" customFormat="1" ht="50.1" customHeight="1">
      <c r="B483" s="469"/>
      <c r="C483" s="470"/>
      <c r="D483" s="471"/>
    </row>
    <row r="484" spans="2:4" s="66" customFormat="1" ht="50.1" customHeight="1">
      <c r="B484" s="469"/>
      <c r="C484" s="470"/>
      <c r="D484" s="471"/>
    </row>
    <row r="485" spans="2:4" s="66" customFormat="1" ht="50.1" customHeight="1">
      <c r="B485" s="469"/>
      <c r="C485" s="470"/>
      <c r="D485" s="471"/>
    </row>
    <row r="486" spans="2:4" s="66" customFormat="1" ht="50.1" customHeight="1">
      <c r="B486" s="469"/>
      <c r="C486" s="470"/>
      <c r="D486" s="471"/>
    </row>
    <row r="487" spans="2:4" s="66" customFormat="1" ht="50.1" customHeight="1">
      <c r="B487" s="469"/>
      <c r="C487" s="470"/>
      <c r="D487" s="471"/>
    </row>
    <row r="488" spans="2:4" s="66" customFormat="1" ht="50.1" customHeight="1">
      <c r="B488" s="469"/>
      <c r="C488" s="470"/>
      <c r="D488" s="471"/>
    </row>
    <row r="489" spans="2:4" s="66" customFormat="1" ht="50.1" customHeight="1">
      <c r="B489" s="469"/>
      <c r="C489" s="470"/>
      <c r="D489" s="471"/>
    </row>
    <row r="490" spans="2:4" s="66" customFormat="1" ht="50.1" customHeight="1">
      <c r="B490" s="469"/>
      <c r="C490" s="470"/>
      <c r="D490" s="471"/>
    </row>
    <row r="491" spans="2:4" s="66" customFormat="1" ht="50.1" customHeight="1">
      <c r="B491" s="469"/>
      <c r="C491" s="470"/>
      <c r="D491" s="471"/>
    </row>
    <row r="492" spans="2:4" s="66" customFormat="1" ht="50.1" customHeight="1">
      <c r="B492" s="469"/>
      <c r="C492" s="470"/>
      <c r="D492" s="471"/>
    </row>
    <row r="493" spans="2:4" s="66" customFormat="1" ht="50.1" customHeight="1">
      <c r="B493" s="469"/>
      <c r="C493" s="470"/>
      <c r="D493" s="471"/>
    </row>
    <row r="494" spans="2:4" s="66" customFormat="1" ht="50.1" customHeight="1">
      <c r="B494" s="469"/>
      <c r="C494" s="470"/>
      <c r="D494" s="471"/>
    </row>
    <row r="495" spans="2:4" s="66" customFormat="1" ht="50.1" customHeight="1">
      <c r="B495" s="469"/>
      <c r="C495" s="470"/>
      <c r="D495" s="471"/>
    </row>
    <row r="496" spans="2:4" s="66" customFormat="1" ht="50.1" customHeight="1">
      <c r="B496" s="469"/>
      <c r="C496" s="470"/>
      <c r="D496" s="471"/>
    </row>
    <row r="497" spans="2:4" s="66" customFormat="1" ht="50.1" customHeight="1">
      <c r="B497" s="469"/>
      <c r="C497" s="470"/>
      <c r="D497" s="471"/>
    </row>
    <row r="498" spans="2:4" s="66" customFormat="1" ht="50.1" customHeight="1">
      <c r="B498" s="469"/>
      <c r="C498" s="470"/>
      <c r="D498" s="471"/>
    </row>
    <row r="499" spans="2:4" s="66" customFormat="1" ht="50.1" customHeight="1">
      <c r="B499" s="469"/>
      <c r="C499" s="470"/>
      <c r="D499" s="471"/>
    </row>
    <row r="500" spans="2:4" s="66" customFormat="1" ht="50.1" customHeight="1">
      <c r="B500" s="469"/>
      <c r="C500" s="470"/>
      <c r="D500" s="471"/>
    </row>
    <row r="501" spans="2:4" s="66" customFormat="1" ht="50.1" customHeight="1">
      <c r="B501" s="469"/>
      <c r="C501" s="470"/>
      <c r="D501" s="471"/>
    </row>
    <row r="502" spans="2:4" s="66" customFormat="1" ht="50.1" customHeight="1">
      <c r="B502" s="469"/>
      <c r="C502" s="470"/>
      <c r="D502" s="471"/>
    </row>
    <row r="503" spans="2:4" s="66" customFormat="1" ht="50.1" customHeight="1">
      <c r="B503" s="469"/>
      <c r="C503" s="470"/>
      <c r="D503" s="471"/>
    </row>
    <row r="504" spans="2:4" s="66" customFormat="1" ht="50.1" customHeight="1">
      <c r="B504" s="469"/>
      <c r="C504" s="470"/>
      <c r="D504" s="471"/>
    </row>
    <row r="505" spans="2:4" s="66" customFormat="1" ht="50.1" customHeight="1">
      <c r="B505" s="469"/>
      <c r="C505" s="470"/>
      <c r="D505" s="471"/>
    </row>
    <row r="506" spans="2:4" s="66" customFormat="1" ht="50.1" customHeight="1">
      <c r="B506" s="469"/>
      <c r="C506" s="470"/>
      <c r="D506" s="471"/>
    </row>
    <row r="507" spans="2:4" s="66" customFormat="1" ht="50.1" customHeight="1">
      <c r="B507" s="469"/>
      <c r="C507" s="470"/>
      <c r="D507" s="471"/>
    </row>
    <row r="508" spans="2:4" s="66" customFormat="1" ht="50.1" customHeight="1">
      <c r="B508" s="469"/>
      <c r="C508" s="470"/>
      <c r="D508" s="471"/>
    </row>
    <row r="509" spans="2:4" s="66" customFormat="1" ht="50.1" customHeight="1">
      <c r="B509" s="469"/>
      <c r="C509" s="470"/>
      <c r="D509" s="471"/>
    </row>
    <row r="510" spans="2:4" s="66" customFormat="1" ht="50.1" customHeight="1">
      <c r="B510" s="469"/>
      <c r="C510" s="470"/>
      <c r="D510" s="471"/>
    </row>
    <row r="511" spans="2:4" s="66" customFormat="1" ht="50.1" customHeight="1">
      <c r="B511" s="469"/>
      <c r="C511" s="470"/>
      <c r="D511" s="471"/>
    </row>
    <row r="512" spans="2:4" s="66" customFormat="1" ht="50.1" customHeight="1">
      <c r="B512" s="469"/>
      <c r="C512" s="470"/>
      <c r="D512" s="471"/>
    </row>
    <row r="513" spans="2:4" s="66" customFormat="1" ht="50.1" customHeight="1">
      <c r="B513" s="469"/>
      <c r="C513" s="470"/>
      <c r="D513" s="471"/>
    </row>
    <row r="514" spans="2:4" s="66" customFormat="1" ht="50.1" customHeight="1">
      <c r="B514" s="469"/>
      <c r="C514" s="470"/>
      <c r="D514" s="471"/>
    </row>
    <row r="515" spans="2:4" s="66" customFormat="1" ht="50.1" customHeight="1">
      <c r="B515" s="469"/>
      <c r="C515" s="470"/>
      <c r="D515" s="471"/>
    </row>
    <row r="516" spans="2:4" s="66" customFormat="1" ht="50.1" customHeight="1">
      <c r="B516" s="469"/>
      <c r="C516" s="470"/>
      <c r="D516" s="471"/>
    </row>
    <row r="517" spans="2:4" s="66" customFormat="1" ht="50.1" customHeight="1">
      <c r="B517" s="469"/>
      <c r="C517" s="470"/>
      <c r="D517" s="471"/>
    </row>
    <row r="518" spans="2:4" s="66" customFormat="1" ht="50.1" customHeight="1">
      <c r="B518" s="469"/>
      <c r="C518" s="470"/>
      <c r="D518" s="471"/>
    </row>
    <row r="519" spans="2:4" s="66" customFormat="1" ht="50.1" customHeight="1">
      <c r="B519" s="469"/>
      <c r="C519" s="470"/>
      <c r="D519" s="471"/>
    </row>
    <row r="520" spans="2:4" s="66" customFormat="1" ht="50.1" customHeight="1">
      <c r="B520" s="469"/>
      <c r="C520" s="470"/>
      <c r="D520" s="471"/>
    </row>
    <row r="521" spans="2:4" s="66" customFormat="1" ht="50.1" customHeight="1">
      <c r="B521" s="469"/>
      <c r="C521" s="470"/>
      <c r="D521" s="471"/>
    </row>
    <row r="522" spans="2:4" s="66" customFormat="1" ht="50.1" customHeight="1">
      <c r="B522" s="469"/>
      <c r="C522" s="470"/>
      <c r="D522" s="471"/>
    </row>
    <row r="523" spans="2:4" s="66" customFormat="1" ht="50.1" customHeight="1">
      <c r="B523" s="469"/>
      <c r="C523" s="470"/>
      <c r="D523" s="471"/>
    </row>
    <row r="524" spans="2:4" s="66" customFormat="1" ht="50.1" customHeight="1">
      <c r="B524" s="469"/>
      <c r="C524" s="470"/>
      <c r="D524" s="471"/>
    </row>
    <row r="525" spans="2:4" s="66" customFormat="1" ht="50.1" customHeight="1">
      <c r="B525" s="469"/>
      <c r="C525" s="470"/>
      <c r="D525" s="471"/>
    </row>
    <row r="526" spans="2:4" s="66" customFormat="1" ht="50.1" customHeight="1">
      <c r="B526" s="469"/>
      <c r="C526" s="470"/>
      <c r="D526" s="471"/>
    </row>
    <row r="527" spans="2:4" s="66" customFormat="1" ht="50.1" customHeight="1">
      <c r="B527" s="469"/>
      <c r="C527" s="470"/>
      <c r="D527" s="471"/>
    </row>
    <row r="528" spans="2:4" s="66" customFormat="1" ht="50.1" customHeight="1">
      <c r="B528" s="469"/>
      <c r="C528" s="470"/>
      <c r="D528" s="471"/>
    </row>
    <row r="529" spans="2:4" s="66" customFormat="1" ht="50.1" customHeight="1">
      <c r="B529" s="469"/>
      <c r="C529" s="470"/>
      <c r="D529" s="471"/>
    </row>
  </sheetData>
  <mergeCells count="13">
    <mergeCell ref="A51:D52"/>
    <mergeCell ref="A1:D1"/>
    <mergeCell ref="A2:D2"/>
    <mergeCell ref="A3:D3"/>
    <mergeCell ref="A4:D4"/>
    <mergeCell ref="A5:D5"/>
    <mergeCell ref="A40:A41"/>
    <mergeCell ref="A42:A47"/>
    <mergeCell ref="A48:A49"/>
    <mergeCell ref="A27:A39"/>
    <mergeCell ref="A6:A13"/>
    <mergeCell ref="A14:A21"/>
    <mergeCell ref="A22:A25"/>
  </mergeCells>
  <pageMargins left="1.6929133858267718" right="0.70866141732283472" top="0.78740157480314965" bottom="0.74803149606299213" header="0.31496062992125984" footer="0.31496062992125984"/>
  <pageSetup paperSize="9" scale="28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749"/>
  <sheetViews>
    <sheetView view="pageBreakPreview" topLeftCell="A9" zoomScale="60" zoomScaleNormal="55" workbookViewId="0">
      <selection activeCell="W18" sqref="W18"/>
    </sheetView>
  </sheetViews>
  <sheetFormatPr defaultRowHeight="39" customHeight="1"/>
  <cols>
    <col min="1" max="1" width="9.33203125" style="63"/>
    <col min="2" max="2" width="76.1640625" style="84" customWidth="1"/>
    <col min="3" max="21" width="11.5" style="85" customWidth="1"/>
    <col min="22" max="22" width="19.1640625" style="86" customWidth="1"/>
    <col min="23" max="23" width="19.83203125" style="219" customWidth="1"/>
    <col min="24" max="16384" width="9.33203125" style="63"/>
  </cols>
  <sheetData>
    <row r="1" spans="1:23" ht="39" customHeight="1">
      <c r="A1" s="743"/>
      <c r="B1" s="743"/>
      <c r="C1" s="62">
        <v>1</v>
      </c>
      <c r="D1" s="62">
        <v>2</v>
      </c>
      <c r="E1" s="85">
        <v>3</v>
      </c>
      <c r="F1" s="85">
        <v>4</v>
      </c>
      <c r="G1" s="62">
        <v>5</v>
      </c>
      <c r="H1" s="62">
        <v>6</v>
      </c>
      <c r="I1" s="62">
        <v>7</v>
      </c>
      <c r="J1" s="62">
        <v>8</v>
      </c>
      <c r="K1" s="62">
        <v>9</v>
      </c>
      <c r="L1" s="62">
        <v>10</v>
      </c>
      <c r="M1" s="62">
        <f t="shared" ref="M1:U1" si="0">+L1+1</f>
        <v>11</v>
      </c>
      <c r="N1" s="62">
        <f t="shared" si="0"/>
        <v>12</v>
      </c>
      <c r="O1" s="62">
        <f t="shared" si="0"/>
        <v>13</v>
      </c>
      <c r="P1" s="62">
        <f t="shared" si="0"/>
        <v>14</v>
      </c>
      <c r="Q1" s="62">
        <f t="shared" si="0"/>
        <v>15</v>
      </c>
      <c r="R1" s="62">
        <f t="shared" si="0"/>
        <v>16</v>
      </c>
      <c r="S1" s="62">
        <f t="shared" si="0"/>
        <v>17</v>
      </c>
      <c r="T1" s="62">
        <f t="shared" si="0"/>
        <v>18</v>
      </c>
      <c r="U1" s="62">
        <f t="shared" si="0"/>
        <v>19</v>
      </c>
      <c r="V1" s="700" t="s">
        <v>233</v>
      </c>
    </row>
    <row r="2" spans="1:23" ht="189.75" customHeight="1" thickBot="1">
      <c r="A2" s="744"/>
      <c r="B2" s="744"/>
      <c r="C2" s="64" t="s">
        <v>164</v>
      </c>
      <c r="D2" s="64" t="s">
        <v>165</v>
      </c>
      <c r="E2" s="64" t="s">
        <v>166</v>
      </c>
      <c r="F2" s="64" t="s">
        <v>167</v>
      </c>
      <c r="G2" s="64" t="s">
        <v>168</v>
      </c>
      <c r="H2" s="64" t="s">
        <v>169</v>
      </c>
      <c r="I2" s="64" t="s">
        <v>170</v>
      </c>
      <c r="J2" s="64" t="s">
        <v>171</v>
      </c>
      <c r="K2" s="64" t="s">
        <v>172</v>
      </c>
      <c r="L2" s="64" t="s">
        <v>173</v>
      </c>
      <c r="M2" s="64" t="s">
        <v>174</v>
      </c>
      <c r="N2" s="64" t="s">
        <v>175</v>
      </c>
      <c r="O2" s="64" t="s">
        <v>176</v>
      </c>
      <c r="P2" s="64" t="s">
        <v>177</v>
      </c>
      <c r="Q2" s="64" t="s">
        <v>178</v>
      </c>
      <c r="R2" s="64" t="s">
        <v>179</v>
      </c>
      <c r="S2" s="64" t="s">
        <v>180</v>
      </c>
      <c r="T2" s="64" t="s">
        <v>181</v>
      </c>
      <c r="U2" s="64" t="s">
        <v>182</v>
      </c>
      <c r="V2" s="701"/>
    </row>
    <row r="3" spans="1:23" ht="39" customHeight="1" thickTop="1">
      <c r="A3" s="775" t="s">
        <v>349</v>
      </c>
      <c r="B3" s="776"/>
      <c r="C3" s="220">
        <v>86</v>
      </c>
      <c r="D3" s="220">
        <v>135</v>
      </c>
      <c r="E3" s="220">
        <v>127</v>
      </c>
      <c r="F3" s="220">
        <v>43</v>
      </c>
      <c r="G3" s="220">
        <v>169</v>
      </c>
      <c r="H3" s="220">
        <v>34</v>
      </c>
      <c r="I3" s="220">
        <v>34</v>
      </c>
      <c r="J3" s="220">
        <v>57</v>
      </c>
      <c r="K3" s="220">
        <v>125</v>
      </c>
      <c r="L3" s="220">
        <v>212</v>
      </c>
      <c r="M3" s="220">
        <v>120</v>
      </c>
      <c r="N3" s="220">
        <v>88</v>
      </c>
      <c r="O3" s="220">
        <v>177</v>
      </c>
      <c r="P3" s="220">
        <v>73</v>
      </c>
      <c r="Q3" s="220">
        <v>51</v>
      </c>
      <c r="R3" s="220">
        <v>91</v>
      </c>
      <c r="S3" s="220">
        <v>19</v>
      </c>
      <c r="T3" s="220">
        <v>28</v>
      </c>
      <c r="U3" s="220">
        <v>23</v>
      </c>
      <c r="V3" s="221">
        <f>SUM(C3:U3)</f>
        <v>1692</v>
      </c>
    </row>
    <row r="4" spans="1:23" ht="39" customHeight="1">
      <c r="A4" s="777" t="s">
        <v>350</v>
      </c>
      <c r="B4" s="778"/>
      <c r="C4" s="222">
        <f>+(C3*100)/C7</f>
        <v>43</v>
      </c>
      <c r="D4" s="222">
        <f t="shared" ref="D4:U4" si="1">+(D3*100)/D7</f>
        <v>43.689320388349515</v>
      </c>
      <c r="E4" s="222">
        <f t="shared" si="1"/>
        <v>40.575079872204476</v>
      </c>
      <c r="F4" s="222">
        <f t="shared" si="1"/>
        <v>35.833333333333336</v>
      </c>
      <c r="G4" s="222">
        <f t="shared" si="1"/>
        <v>38.940092165898619</v>
      </c>
      <c r="H4" s="222">
        <f t="shared" si="1"/>
        <v>47.887323943661968</v>
      </c>
      <c r="I4" s="222">
        <f t="shared" si="1"/>
        <v>64.15094339622641</v>
      </c>
      <c r="J4" s="222">
        <f t="shared" si="1"/>
        <v>47.107438016528924</v>
      </c>
      <c r="K4" s="222">
        <f t="shared" si="1"/>
        <v>49.019607843137258</v>
      </c>
      <c r="L4" s="222">
        <f t="shared" si="1"/>
        <v>47.640449438202246</v>
      </c>
      <c r="M4" s="222">
        <f t="shared" si="1"/>
        <v>42.10526315789474</v>
      </c>
      <c r="N4" s="222">
        <f t="shared" si="1"/>
        <v>57.89473684210526</v>
      </c>
      <c r="O4" s="222">
        <f t="shared" si="1"/>
        <v>39.597315436241608</v>
      </c>
      <c r="P4" s="222">
        <f t="shared" si="1"/>
        <v>43.19526627218935</v>
      </c>
      <c r="Q4" s="222">
        <f t="shared" si="1"/>
        <v>30.177514792899409</v>
      </c>
      <c r="R4" s="222">
        <f t="shared" si="1"/>
        <v>48.404255319148938</v>
      </c>
      <c r="S4" s="222">
        <f t="shared" si="1"/>
        <v>36.53846153846154</v>
      </c>
      <c r="T4" s="222">
        <f t="shared" si="1"/>
        <v>45.901639344262293</v>
      </c>
      <c r="U4" s="222">
        <f t="shared" si="1"/>
        <v>37.704918032786885</v>
      </c>
      <c r="V4" s="223">
        <f>+(V3*100)/V7</f>
        <v>43.329065300896289</v>
      </c>
    </row>
    <row r="5" spans="1:23" ht="39" customHeight="1">
      <c r="A5" s="779" t="s">
        <v>351</v>
      </c>
      <c r="B5" s="780"/>
      <c r="C5" s="224">
        <v>114</v>
      </c>
      <c r="D5" s="224">
        <v>174</v>
      </c>
      <c r="E5" s="224">
        <v>186</v>
      </c>
      <c r="F5" s="224">
        <v>77</v>
      </c>
      <c r="G5" s="224">
        <v>265</v>
      </c>
      <c r="H5" s="224">
        <v>37</v>
      </c>
      <c r="I5" s="224">
        <v>19</v>
      </c>
      <c r="J5" s="224">
        <v>64</v>
      </c>
      <c r="K5" s="224">
        <v>130</v>
      </c>
      <c r="L5" s="224">
        <v>233</v>
      </c>
      <c r="M5" s="224">
        <v>165</v>
      </c>
      <c r="N5" s="224">
        <v>64</v>
      </c>
      <c r="O5" s="224">
        <v>270</v>
      </c>
      <c r="P5" s="224">
        <v>96</v>
      </c>
      <c r="Q5" s="224">
        <v>118</v>
      </c>
      <c r="R5" s="224">
        <v>97</v>
      </c>
      <c r="S5" s="224">
        <v>33</v>
      </c>
      <c r="T5" s="224">
        <v>33</v>
      </c>
      <c r="U5" s="224">
        <v>38</v>
      </c>
      <c r="V5" s="225">
        <f>SUM(C5:U5)</f>
        <v>2213</v>
      </c>
    </row>
    <row r="6" spans="1:23" ht="39" customHeight="1">
      <c r="A6" s="777" t="s">
        <v>350</v>
      </c>
      <c r="B6" s="778"/>
      <c r="C6" s="222">
        <f>+(C5*100)/C7</f>
        <v>57</v>
      </c>
      <c r="D6" s="222">
        <f t="shared" ref="D6:V6" si="2">+(D5*100)/D7</f>
        <v>56.310679611650485</v>
      </c>
      <c r="E6" s="222">
        <f t="shared" si="2"/>
        <v>59.424920127795524</v>
      </c>
      <c r="F6" s="222">
        <f t="shared" si="2"/>
        <v>64.166666666666671</v>
      </c>
      <c r="G6" s="222">
        <f t="shared" si="2"/>
        <v>61.059907834101381</v>
      </c>
      <c r="H6" s="222">
        <f t="shared" si="2"/>
        <v>52.112676056338032</v>
      </c>
      <c r="I6" s="222">
        <f t="shared" si="2"/>
        <v>35.849056603773583</v>
      </c>
      <c r="J6" s="222">
        <f t="shared" si="2"/>
        <v>52.892561983471076</v>
      </c>
      <c r="K6" s="222">
        <f t="shared" si="2"/>
        <v>50.980392156862742</v>
      </c>
      <c r="L6" s="222">
        <f t="shared" si="2"/>
        <v>52.359550561797754</v>
      </c>
      <c r="M6" s="222">
        <f t="shared" si="2"/>
        <v>57.89473684210526</v>
      </c>
      <c r="N6" s="222">
        <f t="shared" si="2"/>
        <v>42.10526315789474</v>
      </c>
      <c r="O6" s="222">
        <f t="shared" si="2"/>
        <v>60.402684563758392</v>
      </c>
      <c r="P6" s="222">
        <f t="shared" si="2"/>
        <v>56.80473372781065</v>
      </c>
      <c r="Q6" s="222">
        <f t="shared" si="2"/>
        <v>69.822485207100598</v>
      </c>
      <c r="R6" s="222">
        <f t="shared" si="2"/>
        <v>51.595744680851062</v>
      </c>
      <c r="S6" s="222">
        <f t="shared" si="2"/>
        <v>63.46153846153846</v>
      </c>
      <c r="T6" s="222">
        <f t="shared" si="2"/>
        <v>54.098360655737707</v>
      </c>
      <c r="U6" s="222">
        <f t="shared" si="2"/>
        <v>62.295081967213115</v>
      </c>
      <c r="V6" s="223">
        <f t="shared" si="2"/>
        <v>56.670934699103711</v>
      </c>
    </row>
    <row r="7" spans="1:23" ht="39" customHeight="1">
      <c r="A7" s="779" t="s">
        <v>233</v>
      </c>
      <c r="B7" s="780"/>
      <c r="C7" s="226">
        <f t="shared" ref="C7:U8" si="3">+C3+C5</f>
        <v>200</v>
      </c>
      <c r="D7" s="226">
        <f t="shared" si="3"/>
        <v>309</v>
      </c>
      <c r="E7" s="226">
        <f t="shared" si="3"/>
        <v>313</v>
      </c>
      <c r="F7" s="226">
        <f t="shared" si="3"/>
        <v>120</v>
      </c>
      <c r="G7" s="226">
        <f t="shared" si="3"/>
        <v>434</v>
      </c>
      <c r="H7" s="226">
        <f t="shared" si="3"/>
        <v>71</v>
      </c>
      <c r="I7" s="226">
        <f t="shared" si="3"/>
        <v>53</v>
      </c>
      <c r="J7" s="226">
        <f t="shared" si="3"/>
        <v>121</v>
      </c>
      <c r="K7" s="226">
        <f t="shared" si="3"/>
        <v>255</v>
      </c>
      <c r="L7" s="226">
        <f t="shared" si="3"/>
        <v>445</v>
      </c>
      <c r="M7" s="226">
        <f t="shared" si="3"/>
        <v>285</v>
      </c>
      <c r="N7" s="226">
        <f t="shared" si="3"/>
        <v>152</v>
      </c>
      <c r="O7" s="226">
        <f t="shared" si="3"/>
        <v>447</v>
      </c>
      <c r="P7" s="226">
        <f t="shared" si="3"/>
        <v>169</v>
      </c>
      <c r="Q7" s="226">
        <f t="shared" si="3"/>
        <v>169</v>
      </c>
      <c r="R7" s="226">
        <f t="shared" si="3"/>
        <v>188</v>
      </c>
      <c r="S7" s="226">
        <f t="shared" si="3"/>
        <v>52</v>
      </c>
      <c r="T7" s="226">
        <f t="shared" si="3"/>
        <v>61</v>
      </c>
      <c r="U7" s="226">
        <f t="shared" si="3"/>
        <v>61</v>
      </c>
      <c r="V7" s="225">
        <f>SUM(C7:U7)</f>
        <v>3905</v>
      </c>
    </row>
    <row r="8" spans="1:23" ht="39" customHeight="1" thickBot="1">
      <c r="A8" s="781" t="s">
        <v>350</v>
      </c>
      <c r="B8" s="782"/>
      <c r="C8" s="227">
        <f t="shared" si="3"/>
        <v>100</v>
      </c>
      <c r="D8" s="227">
        <f t="shared" si="3"/>
        <v>100</v>
      </c>
      <c r="E8" s="227">
        <f t="shared" si="3"/>
        <v>100</v>
      </c>
      <c r="F8" s="227">
        <f t="shared" si="3"/>
        <v>100</v>
      </c>
      <c r="G8" s="227">
        <f t="shared" si="3"/>
        <v>100</v>
      </c>
      <c r="H8" s="227">
        <f t="shared" si="3"/>
        <v>100</v>
      </c>
      <c r="I8" s="227">
        <f t="shared" si="3"/>
        <v>100</v>
      </c>
      <c r="J8" s="227">
        <f t="shared" si="3"/>
        <v>100</v>
      </c>
      <c r="K8" s="227">
        <f t="shared" si="3"/>
        <v>100</v>
      </c>
      <c r="L8" s="227">
        <f t="shared" si="3"/>
        <v>100</v>
      </c>
      <c r="M8" s="227">
        <f t="shared" si="3"/>
        <v>100</v>
      </c>
      <c r="N8" s="227">
        <f t="shared" si="3"/>
        <v>100</v>
      </c>
      <c r="O8" s="227">
        <f t="shared" si="3"/>
        <v>100</v>
      </c>
      <c r="P8" s="227">
        <f t="shared" si="3"/>
        <v>100</v>
      </c>
      <c r="Q8" s="227">
        <f t="shared" si="3"/>
        <v>100</v>
      </c>
      <c r="R8" s="227">
        <f t="shared" si="3"/>
        <v>100</v>
      </c>
      <c r="S8" s="227">
        <f t="shared" si="3"/>
        <v>100</v>
      </c>
      <c r="T8" s="227">
        <f t="shared" si="3"/>
        <v>100</v>
      </c>
      <c r="U8" s="227">
        <f t="shared" si="3"/>
        <v>100</v>
      </c>
      <c r="V8" s="228">
        <f t="shared" ref="V8" si="4">+V4+V6</f>
        <v>100</v>
      </c>
    </row>
    <row r="9" spans="1:23" s="65" customFormat="1" ht="12.75" customHeight="1" thickTop="1" thickBot="1">
      <c r="A9" s="229"/>
      <c r="B9" s="229"/>
      <c r="C9" s="230"/>
      <c r="D9" s="230"/>
      <c r="E9" s="230"/>
      <c r="F9" s="230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1"/>
      <c r="W9" s="232"/>
    </row>
    <row r="10" spans="1:23" ht="39" customHeight="1" thickTop="1">
      <c r="A10" s="775" t="s">
        <v>349</v>
      </c>
      <c r="B10" s="776"/>
      <c r="C10" s="233">
        <v>72</v>
      </c>
      <c r="D10" s="233">
        <v>127</v>
      </c>
      <c r="E10" s="233">
        <v>161</v>
      </c>
      <c r="F10" s="233">
        <v>38</v>
      </c>
      <c r="G10" s="233">
        <v>144</v>
      </c>
      <c r="H10" s="233">
        <v>34</v>
      </c>
      <c r="I10" s="233">
        <v>32</v>
      </c>
      <c r="J10" s="233">
        <v>48</v>
      </c>
      <c r="K10" s="233">
        <v>117</v>
      </c>
      <c r="L10" s="233">
        <v>172</v>
      </c>
      <c r="M10" s="233">
        <v>112</v>
      </c>
      <c r="N10" s="233">
        <v>83</v>
      </c>
      <c r="O10" s="233">
        <v>147</v>
      </c>
      <c r="P10" s="233">
        <v>66</v>
      </c>
      <c r="Q10" s="233">
        <v>42</v>
      </c>
      <c r="R10" s="233">
        <v>85</v>
      </c>
      <c r="S10" s="233">
        <v>18</v>
      </c>
      <c r="T10" s="233">
        <v>26</v>
      </c>
      <c r="U10" s="233">
        <v>20</v>
      </c>
      <c r="V10" s="234">
        <f>SUM(C10:U10)</f>
        <v>1544</v>
      </c>
    </row>
    <row r="11" spans="1:23" ht="39" customHeight="1">
      <c r="A11" s="783" t="s">
        <v>350</v>
      </c>
      <c r="B11" s="784"/>
      <c r="C11" s="235">
        <f t="shared" ref="C11:V11" si="5">+(C10*100)/C3</f>
        <v>83.720930232558146</v>
      </c>
      <c r="D11" s="235">
        <f t="shared" si="5"/>
        <v>94.074074074074076</v>
      </c>
      <c r="E11" s="235">
        <f t="shared" si="5"/>
        <v>126.77165354330708</v>
      </c>
      <c r="F11" s="235">
        <f t="shared" si="5"/>
        <v>88.372093023255815</v>
      </c>
      <c r="G11" s="235">
        <f t="shared" si="5"/>
        <v>85.207100591715971</v>
      </c>
      <c r="H11" s="235">
        <f t="shared" si="5"/>
        <v>100</v>
      </c>
      <c r="I11" s="235">
        <f t="shared" si="5"/>
        <v>94.117647058823536</v>
      </c>
      <c r="J11" s="235">
        <f t="shared" si="5"/>
        <v>84.21052631578948</v>
      </c>
      <c r="K11" s="235">
        <f t="shared" si="5"/>
        <v>93.6</v>
      </c>
      <c r="L11" s="235">
        <f t="shared" si="5"/>
        <v>81.132075471698116</v>
      </c>
      <c r="M11" s="235">
        <f t="shared" si="5"/>
        <v>93.333333333333329</v>
      </c>
      <c r="N11" s="235">
        <f t="shared" si="5"/>
        <v>94.318181818181813</v>
      </c>
      <c r="O11" s="235">
        <f t="shared" si="5"/>
        <v>83.050847457627114</v>
      </c>
      <c r="P11" s="235">
        <f t="shared" si="5"/>
        <v>90.410958904109592</v>
      </c>
      <c r="Q11" s="235">
        <f t="shared" si="5"/>
        <v>82.352941176470594</v>
      </c>
      <c r="R11" s="235">
        <f t="shared" si="5"/>
        <v>93.406593406593402</v>
      </c>
      <c r="S11" s="235">
        <f t="shared" si="5"/>
        <v>94.736842105263165</v>
      </c>
      <c r="T11" s="235">
        <f t="shared" si="5"/>
        <v>92.857142857142861</v>
      </c>
      <c r="U11" s="235">
        <f t="shared" si="5"/>
        <v>86.956521739130437</v>
      </c>
      <c r="V11" s="223">
        <f t="shared" si="5"/>
        <v>91.252955082742318</v>
      </c>
    </row>
    <row r="12" spans="1:23" ht="39" customHeight="1">
      <c r="A12" s="779" t="s">
        <v>351</v>
      </c>
      <c r="B12" s="780"/>
      <c r="C12" s="224">
        <v>98</v>
      </c>
      <c r="D12" s="224">
        <v>151</v>
      </c>
      <c r="E12" s="224">
        <v>117</v>
      </c>
      <c r="F12" s="224">
        <v>77</v>
      </c>
      <c r="G12" s="224">
        <v>199</v>
      </c>
      <c r="H12" s="224">
        <v>32</v>
      </c>
      <c r="I12" s="224">
        <v>17</v>
      </c>
      <c r="J12" s="224">
        <v>59</v>
      </c>
      <c r="K12" s="224">
        <v>109</v>
      </c>
      <c r="L12" s="224">
        <v>204</v>
      </c>
      <c r="M12" s="224">
        <v>147</v>
      </c>
      <c r="N12" s="224">
        <v>59</v>
      </c>
      <c r="O12" s="224">
        <v>199</v>
      </c>
      <c r="P12" s="224">
        <v>86</v>
      </c>
      <c r="Q12" s="224">
        <v>96</v>
      </c>
      <c r="R12" s="224">
        <v>84</v>
      </c>
      <c r="S12" s="224">
        <v>30</v>
      </c>
      <c r="T12" s="224">
        <v>30</v>
      </c>
      <c r="U12" s="224">
        <v>36</v>
      </c>
      <c r="V12" s="225">
        <f>SUM(C12:U12)</f>
        <v>1830</v>
      </c>
    </row>
    <row r="13" spans="1:23" ht="39" customHeight="1">
      <c r="A13" s="783" t="s">
        <v>350</v>
      </c>
      <c r="B13" s="784"/>
      <c r="C13" s="236">
        <f t="shared" ref="C13:V13" si="6">+(C12*100)/C5</f>
        <v>85.964912280701753</v>
      </c>
      <c r="D13" s="236">
        <f t="shared" si="6"/>
        <v>86.781609195402297</v>
      </c>
      <c r="E13" s="236">
        <f t="shared" si="6"/>
        <v>62.903225806451616</v>
      </c>
      <c r="F13" s="236">
        <f t="shared" si="6"/>
        <v>100</v>
      </c>
      <c r="G13" s="236">
        <f t="shared" si="6"/>
        <v>75.094339622641513</v>
      </c>
      <c r="H13" s="236">
        <f t="shared" si="6"/>
        <v>86.486486486486484</v>
      </c>
      <c r="I13" s="236">
        <f t="shared" si="6"/>
        <v>89.473684210526315</v>
      </c>
      <c r="J13" s="236">
        <f t="shared" si="6"/>
        <v>92.1875</v>
      </c>
      <c r="K13" s="236">
        <f t="shared" si="6"/>
        <v>83.84615384615384</v>
      </c>
      <c r="L13" s="236">
        <f t="shared" si="6"/>
        <v>87.553648068669531</v>
      </c>
      <c r="M13" s="236">
        <f t="shared" si="6"/>
        <v>89.090909090909093</v>
      </c>
      <c r="N13" s="236">
        <f t="shared" si="6"/>
        <v>92.1875</v>
      </c>
      <c r="O13" s="236">
        <f t="shared" si="6"/>
        <v>73.703703703703709</v>
      </c>
      <c r="P13" s="236">
        <f t="shared" si="6"/>
        <v>89.583333333333329</v>
      </c>
      <c r="Q13" s="236">
        <f t="shared" si="6"/>
        <v>81.355932203389827</v>
      </c>
      <c r="R13" s="236">
        <f t="shared" si="6"/>
        <v>86.597938144329902</v>
      </c>
      <c r="S13" s="236">
        <f t="shared" si="6"/>
        <v>90.909090909090907</v>
      </c>
      <c r="T13" s="236">
        <f t="shared" si="6"/>
        <v>90.909090909090907</v>
      </c>
      <c r="U13" s="236">
        <f t="shared" si="6"/>
        <v>94.736842105263165</v>
      </c>
      <c r="V13" s="223">
        <f t="shared" si="6"/>
        <v>82.693176683235421</v>
      </c>
    </row>
    <row r="14" spans="1:23" ht="39" customHeight="1">
      <c r="A14" s="779" t="s">
        <v>233</v>
      </c>
      <c r="B14" s="780"/>
      <c r="C14" s="237">
        <f>+C10+C12</f>
        <v>170</v>
      </c>
      <c r="D14" s="237">
        <f t="shared" ref="D14:U14" si="7">+D10+D12</f>
        <v>278</v>
      </c>
      <c r="E14" s="237">
        <f t="shared" si="7"/>
        <v>278</v>
      </c>
      <c r="F14" s="237">
        <f t="shared" si="7"/>
        <v>115</v>
      </c>
      <c r="G14" s="237">
        <f t="shared" si="7"/>
        <v>343</v>
      </c>
      <c r="H14" s="237">
        <f t="shared" si="7"/>
        <v>66</v>
      </c>
      <c r="I14" s="237">
        <f t="shared" si="7"/>
        <v>49</v>
      </c>
      <c r="J14" s="237">
        <f t="shared" si="7"/>
        <v>107</v>
      </c>
      <c r="K14" s="237">
        <f t="shared" si="7"/>
        <v>226</v>
      </c>
      <c r="L14" s="237">
        <f t="shared" si="7"/>
        <v>376</v>
      </c>
      <c r="M14" s="237">
        <f t="shared" si="7"/>
        <v>259</v>
      </c>
      <c r="N14" s="237">
        <f t="shared" si="7"/>
        <v>142</v>
      </c>
      <c r="O14" s="237">
        <f t="shared" si="7"/>
        <v>346</v>
      </c>
      <c r="P14" s="237">
        <f t="shared" si="7"/>
        <v>152</v>
      </c>
      <c r="Q14" s="237">
        <f t="shared" si="7"/>
        <v>138</v>
      </c>
      <c r="R14" s="237">
        <f t="shared" si="7"/>
        <v>169</v>
      </c>
      <c r="S14" s="237">
        <f t="shared" si="7"/>
        <v>48</v>
      </c>
      <c r="T14" s="237">
        <f t="shared" si="7"/>
        <v>56</v>
      </c>
      <c r="U14" s="237">
        <f t="shared" si="7"/>
        <v>56</v>
      </c>
      <c r="V14" s="225">
        <f>SUM(C14:U14)</f>
        <v>3374</v>
      </c>
      <c r="W14" s="483"/>
    </row>
    <row r="15" spans="1:23" ht="39" customHeight="1" thickBot="1">
      <c r="A15" s="773" t="s">
        <v>350</v>
      </c>
      <c r="B15" s="774"/>
      <c r="C15" s="238">
        <f t="shared" ref="C15:U15" si="8">+(C14*100)/C7</f>
        <v>85</v>
      </c>
      <c r="D15" s="238">
        <f t="shared" si="8"/>
        <v>89.967637540453069</v>
      </c>
      <c r="E15" s="238">
        <f t="shared" si="8"/>
        <v>88.817891373801913</v>
      </c>
      <c r="F15" s="238">
        <f t="shared" si="8"/>
        <v>95.833333333333329</v>
      </c>
      <c r="G15" s="238">
        <f t="shared" si="8"/>
        <v>79.032258064516128</v>
      </c>
      <c r="H15" s="238">
        <f t="shared" si="8"/>
        <v>92.957746478873233</v>
      </c>
      <c r="I15" s="238">
        <f t="shared" si="8"/>
        <v>92.452830188679243</v>
      </c>
      <c r="J15" s="238">
        <f t="shared" si="8"/>
        <v>88.429752066115697</v>
      </c>
      <c r="K15" s="238">
        <f t="shared" si="8"/>
        <v>88.627450980392155</v>
      </c>
      <c r="L15" s="238">
        <f t="shared" si="8"/>
        <v>84.49438202247191</v>
      </c>
      <c r="M15" s="238">
        <f t="shared" si="8"/>
        <v>90.877192982456137</v>
      </c>
      <c r="N15" s="238">
        <f t="shared" si="8"/>
        <v>93.421052631578945</v>
      </c>
      <c r="O15" s="238">
        <f t="shared" si="8"/>
        <v>77.40492170022371</v>
      </c>
      <c r="P15" s="238">
        <f t="shared" si="8"/>
        <v>89.940828402366861</v>
      </c>
      <c r="Q15" s="238">
        <f t="shared" si="8"/>
        <v>81.65680473372781</v>
      </c>
      <c r="R15" s="238">
        <f t="shared" si="8"/>
        <v>89.893617021276597</v>
      </c>
      <c r="S15" s="238">
        <f t="shared" si="8"/>
        <v>92.307692307692307</v>
      </c>
      <c r="T15" s="238">
        <f t="shared" si="8"/>
        <v>91.803278688524586</v>
      </c>
      <c r="U15" s="238">
        <f t="shared" si="8"/>
        <v>91.803278688524586</v>
      </c>
      <c r="V15" s="239">
        <f>+(V14*100)/V7</f>
        <v>86.402048655569786</v>
      </c>
    </row>
    <row r="16" spans="1:23" s="65" customFormat="1" ht="24.75" customHeight="1" thickTop="1">
      <c r="A16" s="785"/>
      <c r="B16" s="785"/>
      <c r="C16" s="785"/>
      <c r="D16" s="785"/>
      <c r="E16" s="785"/>
      <c r="F16" s="785"/>
      <c r="G16" s="785"/>
      <c r="H16" s="785"/>
      <c r="I16" s="785"/>
      <c r="J16" s="785"/>
      <c r="K16" s="785"/>
      <c r="L16" s="785"/>
      <c r="M16" s="785"/>
      <c r="N16" s="785"/>
      <c r="O16" s="785"/>
      <c r="P16" s="785"/>
      <c r="Q16" s="785"/>
      <c r="R16" s="785"/>
      <c r="S16" s="785"/>
      <c r="T16" s="785"/>
      <c r="U16" s="785"/>
      <c r="V16" s="785"/>
      <c r="W16" s="232"/>
    </row>
    <row r="17" spans="1:25" ht="39" customHeight="1">
      <c r="A17" s="787" t="s">
        <v>231</v>
      </c>
      <c r="B17" s="787"/>
      <c r="C17" s="226">
        <v>0</v>
      </c>
      <c r="D17" s="226">
        <v>4</v>
      </c>
      <c r="E17" s="226">
        <v>5</v>
      </c>
      <c r="F17" s="226">
        <v>0</v>
      </c>
      <c r="G17" s="226">
        <v>2</v>
      </c>
      <c r="H17" s="226">
        <v>2</v>
      </c>
      <c r="I17" s="226">
        <v>0</v>
      </c>
      <c r="J17" s="226">
        <v>0</v>
      </c>
      <c r="K17" s="226">
        <v>2</v>
      </c>
      <c r="L17" s="226">
        <v>1</v>
      </c>
      <c r="M17" s="226">
        <v>1</v>
      </c>
      <c r="N17" s="226">
        <v>4</v>
      </c>
      <c r="O17" s="226">
        <v>2</v>
      </c>
      <c r="P17" s="226">
        <v>2</v>
      </c>
      <c r="Q17" s="226">
        <v>0</v>
      </c>
      <c r="R17" s="226">
        <v>4</v>
      </c>
      <c r="S17" s="241">
        <v>0</v>
      </c>
      <c r="T17" s="226">
        <v>0</v>
      </c>
      <c r="U17" s="226">
        <v>1</v>
      </c>
      <c r="V17" s="242">
        <f>SUM(C17:U17)</f>
        <v>30</v>
      </c>
    </row>
    <row r="18" spans="1:25" ht="39" customHeight="1">
      <c r="A18" s="786" t="s">
        <v>232</v>
      </c>
      <c r="B18" s="786"/>
      <c r="C18" s="240">
        <v>1</v>
      </c>
      <c r="D18" s="240">
        <v>14</v>
      </c>
      <c r="E18" s="240">
        <v>14</v>
      </c>
      <c r="F18" s="240">
        <v>2</v>
      </c>
      <c r="G18" s="240">
        <v>3</v>
      </c>
      <c r="H18" s="240">
        <v>1</v>
      </c>
      <c r="I18" s="240">
        <v>3</v>
      </c>
      <c r="J18" s="240">
        <v>0</v>
      </c>
      <c r="K18" s="240">
        <v>6</v>
      </c>
      <c r="L18" s="240">
        <v>5</v>
      </c>
      <c r="M18" s="240">
        <v>9</v>
      </c>
      <c r="N18" s="240">
        <v>1</v>
      </c>
      <c r="O18" s="240">
        <v>11</v>
      </c>
      <c r="P18" s="240">
        <v>3</v>
      </c>
      <c r="Q18" s="240">
        <v>7</v>
      </c>
      <c r="R18" s="240">
        <v>9</v>
      </c>
      <c r="S18" s="240">
        <v>0</v>
      </c>
      <c r="T18" s="240">
        <v>0</v>
      </c>
      <c r="U18" s="240">
        <v>0</v>
      </c>
      <c r="V18" s="484">
        <f>SUM(C18:U18)</f>
        <v>89</v>
      </c>
    </row>
    <row r="19" spans="1:25" ht="39" customHeight="1">
      <c r="A19" s="787" t="s">
        <v>352</v>
      </c>
      <c r="B19" s="787"/>
      <c r="C19" s="226">
        <v>169</v>
      </c>
      <c r="D19" s="226">
        <v>260</v>
      </c>
      <c r="E19" s="226">
        <v>259</v>
      </c>
      <c r="F19" s="226">
        <v>113</v>
      </c>
      <c r="G19" s="226">
        <v>338</v>
      </c>
      <c r="H19" s="226">
        <v>63</v>
      </c>
      <c r="I19" s="226">
        <v>46</v>
      </c>
      <c r="J19" s="226">
        <v>107</v>
      </c>
      <c r="K19" s="226">
        <v>218</v>
      </c>
      <c r="L19" s="226">
        <v>370</v>
      </c>
      <c r="M19" s="226">
        <v>249</v>
      </c>
      <c r="N19" s="226">
        <v>137</v>
      </c>
      <c r="O19" s="226">
        <v>333</v>
      </c>
      <c r="P19" s="226">
        <v>147</v>
      </c>
      <c r="Q19" s="226">
        <v>131</v>
      </c>
      <c r="R19" s="226">
        <v>156</v>
      </c>
      <c r="S19" s="226">
        <v>48</v>
      </c>
      <c r="T19" s="226">
        <v>56</v>
      </c>
      <c r="U19" s="226">
        <v>55</v>
      </c>
      <c r="V19" s="484">
        <f>SUM(C19:U19)</f>
        <v>3255</v>
      </c>
    </row>
    <row r="20" spans="1:25" s="66" customFormat="1" ht="47.25" customHeight="1" thickBot="1">
      <c r="A20" s="788" t="s">
        <v>353</v>
      </c>
      <c r="B20" s="788"/>
      <c r="C20" s="485">
        <f t="shared" ref="C20:V20" si="9">SUM(C17:C19)</f>
        <v>170</v>
      </c>
      <c r="D20" s="485">
        <f t="shared" si="9"/>
        <v>278</v>
      </c>
      <c r="E20" s="485">
        <f t="shared" si="9"/>
        <v>278</v>
      </c>
      <c r="F20" s="485">
        <f t="shared" si="9"/>
        <v>115</v>
      </c>
      <c r="G20" s="485">
        <f t="shared" si="9"/>
        <v>343</v>
      </c>
      <c r="H20" s="485">
        <f t="shared" si="9"/>
        <v>66</v>
      </c>
      <c r="I20" s="485">
        <f t="shared" si="9"/>
        <v>49</v>
      </c>
      <c r="J20" s="485">
        <f t="shared" si="9"/>
        <v>107</v>
      </c>
      <c r="K20" s="485">
        <f t="shared" si="9"/>
        <v>226</v>
      </c>
      <c r="L20" s="485">
        <f t="shared" si="9"/>
        <v>376</v>
      </c>
      <c r="M20" s="485">
        <f t="shared" si="9"/>
        <v>259</v>
      </c>
      <c r="N20" s="485">
        <f t="shared" si="9"/>
        <v>142</v>
      </c>
      <c r="O20" s="485">
        <f t="shared" si="9"/>
        <v>346</v>
      </c>
      <c r="P20" s="485">
        <f t="shared" si="9"/>
        <v>152</v>
      </c>
      <c r="Q20" s="485">
        <f t="shared" si="9"/>
        <v>138</v>
      </c>
      <c r="R20" s="485">
        <f t="shared" si="9"/>
        <v>169</v>
      </c>
      <c r="S20" s="485">
        <f t="shared" si="9"/>
        <v>48</v>
      </c>
      <c r="T20" s="485">
        <f t="shared" si="9"/>
        <v>56</v>
      </c>
      <c r="U20" s="485">
        <f t="shared" si="9"/>
        <v>56</v>
      </c>
      <c r="V20" s="486">
        <f t="shared" si="9"/>
        <v>3374</v>
      </c>
      <c r="W20" s="243"/>
    </row>
    <row r="21" spans="1:25" s="67" customFormat="1" ht="34.5" customHeight="1" thickTop="1">
      <c r="A21" s="244"/>
      <c r="B21" s="244"/>
      <c r="C21" s="245"/>
      <c r="D21" s="245"/>
      <c r="E21" s="245"/>
      <c r="F21" s="245"/>
      <c r="G21" s="245"/>
      <c r="H21" s="245"/>
      <c r="I21" s="245"/>
      <c r="J21" s="245"/>
      <c r="K21" s="245"/>
      <c r="L21" s="245"/>
      <c r="M21" s="245"/>
      <c r="N21" s="245"/>
      <c r="O21" s="245"/>
      <c r="P21" s="245"/>
      <c r="Q21" s="245"/>
      <c r="R21" s="245"/>
      <c r="S21" s="245"/>
      <c r="T21" s="245"/>
      <c r="U21" s="245"/>
      <c r="V21" s="246"/>
      <c r="W21" s="247"/>
    </row>
    <row r="22" spans="1:25" s="67" customFormat="1" ht="56.25" customHeight="1">
      <c r="A22" s="789"/>
      <c r="B22" s="789"/>
      <c r="C22" s="790"/>
      <c r="D22" s="790"/>
      <c r="E22" s="790"/>
      <c r="F22" s="790"/>
      <c r="G22" s="790"/>
      <c r="H22" s="790"/>
      <c r="I22" s="790"/>
      <c r="J22" s="790"/>
      <c r="K22" s="790"/>
      <c r="L22" s="790"/>
      <c r="M22" s="790"/>
      <c r="N22" s="790"/>
      <c r="O22" s="791" t="s">
        <v>28</v>
      </c>
      <c r="P22" s="791"/>
      <c r="Q22" s="791"/>
      <c r="R22" s="791"/>
      <c r="S22" s="791"/>
      <c r="T22" s="791"/>
      <c r="U22" s="791"/>
      <c r="V22" s="791"/>
      <c r="W22" s="247"/>
    </row>
    <row r="23" spans="1:25" ht="63.75" customHeight="1" thickBot="1">
      <c r="A23" s="792" t="s">
        <v>211</v>
      </c>
      <c r="B23" s="793"/>
      <c r="C23" s="248">
        <v>38</v>
      </c>
      <c r="D23" s="248">
        <v>22</v>
      </c>
      <c r="E23" s="248">
        <v>18</v>
      </c>
      <c r="F23" s="248">
        <v>13</v>
      </c>
      <c r="G23" s="248">
        <v>48</v>
      </c>
      <c r="H23" s="248">
        <v>0</v>
      </c>
      <c r="I23" s="248">
        <v>0</v>
      </c>
      <c r="J23" s="248">
        <v>36</v>
      </c>
      <c r="K23" s="248">
        <v>76</v>
      </c>
      <c r="L23" s="248">
        <v>65</v>
      </c>
      <c r="M23" s="248">
        <v>3</v>
      </c>
      <c r="N23" s="248">
        <v>3</v>
      </c>
      <c r="O23" s="248">
        <v>120</v>
      </c>
      <c r="P23" s="248">
        <v>40</v>
      </c>
      <c r="Q23" s="248">
        <v>42</v>
      </c>
      <c r="R23" s="248">
        <v>69</v>
      </c>
      <c r="S23" s="248">
        <v>3</v>
      </c>
      <c r="T23" s="248">
        <v>5</v>
      </c>
      <c r="U23" s="248">
        <v>10</v>
      </c>
      <c r="V23" s="249">
        <f t="shared" ref="V23:V49" si="10">SUM(C23:U23)</f>
        <v>611</v>
      </c>
    </row>
    <row r="24" spans="1:25" ht="39" customHeight="1" thickTop="1">
      <c r="A24" s="95" t="e">
        <f t="shared" ref="A24:A31" si="11">+A23+1</f>
        <v>#VALUE!</v>
      </c>
      <c r="B24" s="270" t="s">
        <v>34</v>
      </c>
      <c r="C24" s="96">
        <v>0</v>
      </c>
      <c r="D24" s="96">
        <v>1</v>
      </c>
      <c r="E24" s="96">
        <v>0</v>
      </c>
      <c r="F24" s="96">
        <v>0</v>
      </c>
      <c r="G24" s="96">
        <v>33</v>
      </c>
      <c r="H24" s="96">
        <v>0</v>
      </c>
      <c r="I24" s="96">
        <v>0</v>
      </c>
      <c r="J24" s="96">
        <v>34</v>
      </c>
      <c r="K24" s="96">
        <v>2</v>
      </c>
      <c r="L24" s="96">
        <v>1</v>
      </c>
      <c r="M24" s="96"/>
      <c r="N24" s="96">
        <v>0</v>
      </c>
      <c r="O24" s="96">
        <v>4</v>
      </c>
      <c r="P24" s="96">
        <v>0</v>
      </c>
      <c r="Q24" s="96">
        <v>0</v>
      </c>
      <c r="R24" s="96">
        <v>2</v>
      </c>
      <c r="S24" s="96">
        <v>0</v>
      </c>
      <c r="T24" s="96"/>
      <c r="U24" s="96">
        <v>0</v>
      </c>
      <c r="V24" s="96">
        <f t="shared" si="10"/>
        <v>77</v>
      </c>
      <c r="W24" s="251"/>
      <c r="X24" s="252"/>
      <c r="Y24" s="252"/>
    </row>
    <row r="25" spans="1:25" ht="39" customHeight="1">
      <c r="A25" s="97" t="e">
        <f t="shared" si="11"/>
        <v>#VALUE!</v>
      </c>
      <c r="B25" s="271" t="s">
        <v>187</v>
      </c>
      <c r="C25" s="89">
        <v>0</v>
      </c>
      <c r="D25" s="89">
        <v>0</v>
      </c>
      <c r="E25" s="89">
        <v>0</v>
      </c>
      <c r="F25" s="89">
        <v>0</v>
      </c>
      <c r="G25" s="89"/>
      <c r="H25" s="89">
        <v>0</v>
      </c>
      <c r="I25" s="89">
        <v>0</v>
      </c>
      <c r="J25" s="89"/>
      <c r="K25" s="89">
        <v>64</v>
      </c>
      <c r="L25" s="89">
        <v>5</v>
      </c>
      <c r="M25" s="89"/>
      <c r="N25" s="89">
        <v>0</v>
      </c>
      <c r="O25" s="89"/>
      <c r="P25" s="89">
        <v>0</v>
      </c>
      <c r="Q25" s="89">
        <v>5</v>
      </c>
      <c r="R25" s="89">
        <v>0</v>
      </c>
      <c r="S25" s="89">
        <v>0</v>
      </c>
      <c r="T25" s="89"/>
      <c r="U25" s="89">
        <v>0</v>
      </c>
      <c r="V25" s="96">
        <f t="shared" si="10"/>
        <v>74</v>
      </c>
    </row>
    <row r="26" spans="1:25" ht="39" customHeight="1">
      <c r="A26" s="97" t="e">
        <f t="shared" si="11"/>
        <v>#VALUE!</v>
      </c>
      <c r="B26" s="271" t="s">
        <v>29</v>
      </c>
      <c r="C26" s="89">
        <v>0</v>
      </c>
      <c r="D26" s="89">
        <v>0</v>
      </c>
      <c r="E26" s="89">
        <v>0</v>
      </c>
      <c r="F26" s="89">
        <v>0</v>
      </c>
      <c r="G26" s="89"/>
      <c r="H26" s="89">
        <v>0</v>
      </c>
      <c r="I26" s="89">
        <v>0</v>
      </c>
      <c r="J26" s="89"/>
      <c r="K26" s="89">
        <v>9</v>
      </c>
      <c r="L26" s="89">
        <v>0</v>
      </c>
      <c r="M26" s="89"/>
      <c r="N26" s="89">
        <v>0</v>
      </c>
      <c r="O26" s="89">
        <v>18</v>
      </c>
      <c r="P26" s="89">
        <v>6</v>
      </c>
      <c r="Q26" s="89">
        <v>29</v>
      </c>
      <c r="R26" s="89">
        <v>6</v>
      </c>
      <c r="S26" s="89">
        <v>0</v>
      </c>
      <c r="T26" s="89"/>
      <c r="U26" s="89">
        <v>3</v>
      </c>
      <c r="V26" s="96">
        <f t="shared" si="10"/>
        <v>71</v>
      </c>
    </row>
    <row r="27" spans="1:25" ht="39" customHeight="1">
      <c r="A27" s="97" t="e">
        <f t="shared" si="11"/>
        <v>#VALUE!</v>
      </c>
      <c r="B27" s="271" t="s">
        <v>185</v>
      </c>
      <c r="C27" s="89">
        <v>0</v>
      </c>
      <c r="D27" s="89">
        <v>1</v>
      </c>
      <c r="E27" s="89">
        <v>2</v>
      </c>
      <c r="F27" s="89">
        <v>0</v>
      </c>
      <c r="G27" s="89"/>
      <c r="H27" s="89">
        <v>0</v>
      </c>
      <c r="I27" s="89">
        <v>0</v>
      </c>
      <c r="J27" s="89">
        <v>2</v>
      </c>
      <c r="K27" s="89">
        <v>0</v>
      </c>
      <c r="L27" s="89">
        <v>0</v>
      </c>
      <c r="M27" s="89"/>
      <c r="N27" s="89">
        <v>0</v>
      </c>
      <c r="O27" s="89">
        <v>40</v>
      </c>
      <c r="P27" s="89">
        <v>1</v>
      </c>
      <c r="Q27" s="89">
        <v>8</v>
      </c>
      <c r="R27" s="89">
        <v>10</v>
      </c>
      <c r="S27" s="89">
        <v>2</v>
      </c>
      <c r="T27" s="89"/>
      <c r="U27" s="89">
        <v>0</v>
      </c>
      <c r="V27" s="96">
        <f t="shared" si="10"/>
        <v>66</v>
      </c>
    </row>
    <row r="28" spans="1:25" ht="39" customHeight="1">
      <c r="A28" s="97" t="e">
        <f t="shared" si="11"/>
        <v>#VALUE!</v>
      </c>
      <c r="B28" s="271" t="s">
        <v>40</v>
      </c>
      <c r="C28" s="89">
        <v>0</v>
      </c>
      <c r="D28" s="89">
        <v>0</v>
      </c>
      <c r="E28" s="89">
        <v>1</v>
      </c>
      <c r="F28" s="89">
        <v>0</v>
      </c>
      <c r="G28" s="89">
        <v>1</v>
      </c>
      <c r="H28" s="89">
        <v>0</v>
      </c>
      <c r="I28" s="89">
        <v>0</v>
      </c>
      <c r="J28" s="89"/>
      <c r="K28" s="89">
        <v>0</v>
      </c>
      <c r="L28" s="89">
        <v>2</v>
      </c>
      <c r="M28" s="89">
        <v>1</v>
      </c>
      <c r="N28" s="89">
        <v>0</v>
      </c>
      <c r="O28" s="89">
        <v>8</v>
      </c>
      <c r="P28" s="89">
        <v>39</v>
      </c>
      <c r="Q28" s="89">
        <v>8</v>
      </c>
      <c r="R28" s="89">
        <v>0</v>
      </c>
      <c r="S28" s="89">
        <v>1</v>
      </c>
      <c r="T28" s="89">
        <v>2</v>
      </c>
      <c r="U28" s="89">
        <v>0</v>
      </c>
      <c r="V28" s="96">
        <f t="shared" si="10"/>
        <v>63</v>
      </c>
    </row>
    <row r="29" spans="1:25" ht="39" customHeight="1">
      <c r="A29" s="97" t="e">
        <f t="shared" si="11"/>
        <v>#VALUE!</v>
      </c>
      <c r="B29" s="271" t="s">
        <v>30</v>
      </c>
      <c r="C29" s="89">
        <v>0</v>
      </c>
      <c r="D29" s="89">
        <v>0</v>
      </c>
      <c r="E29" s="89">
        <v>0</v>
      </c>
      <c r="F29" s="89">
        <v>0</v>
      </c>
      <c r="G29" s="89">
        <v>2</v>
      </c>
      <c r="H29" s="89">
        <v>0</v>
      </c>
      <c r="I29" s="89">
        <v>0</v>
      </c>
      <c r="J29" s="89"/>
      <c r="K29" s="89">
        <v>52</v>
      </c>
      <c r="L29" s="89">
        <v>2</v>
      </c>
      <c r="M29" s="89"/>
      <c r="N29" s="89">
        <v>0</v>
      </c>
      <c r="O29" s="89"/>
      <c r="P29" s="89">
        <v>0</v>
      </c>
      <c r="Q29" s="89">
        <v>0</v>
      </c>
      <c r="R29" s="89">
        <v>0</v>
      </c>
      <c r="S29" s="89">
        <v>0</v>
      </c>
      <c r="T29" s="89">
        <v>2</v>
      </c>
      <c r="U29" s="89">
        <v>0</v>
      </c>
      <c r="V29" s="96">
        <f t="shared" si="10"/>
        <v>58</v>
      </c>
    </row>
    <row r="30" spans="1:25" ht="39" customHeight="1">
      <c r="A30" s="97" t="e">
        <f t="shared" si="11"/>
        <v>#VALUE!</v>
      </c>
      <c r="B30" s="271" t="s">
        <v>35</v>
      </c>
      <c r="C30" s="89">
        <v>0</v>
      </c>
      <c r="D30" s="89">
        <v>3</v>
      </c>
      <c r="E30" s="89">
        <v>4</v>
      </c>
      <c r="F30" s="89">
        <v>0</v>
      </c>
      <c r="G30" s="89">
        <v>1</v>
      </c>
      <c r="H30" s="89">
        <v>0</v>
      </c>
      <c r="I30" s="89">
        <v>0</v>
      </c>
      <c r="J30" s="89">
        <v>5</v>
      </c>
      <c r="K30" s="89">
        <v>1</v>
      </c>
      <c r="L30" s="89">
        <v>2</v>
      </c>
      <c r="M30" s="89"/>
      <c r="N30" s="89">
        <v>0</v>
      </c>
      <c r="O30" s="89">
        <v>4</v>
      </c>
      <c r="P30" s="89">
        <v>0</v>
      </c>
      <c r="Q30" s="89">
        <v>0</v>
      </c>
      <c r="R30" s="89">
        <v>37</v>
      </c>
      <c r="S30" s="89">
        <v>0</v>
      </c>
      <c r="T30" s="89"/>
      <c r="U30" s="89">
        <v>1</v>
      </c>
      <c r="V30" s="96">
        <f t="shared" si="10"/>
        <v>58</v>
      </c>
    </row>
    <row r="31" spans="1:25" ht="39" customHeight="1">
      <c r="A31" s="97" t="e">
        <f t="shared" si="11"/>
        <v>#VALUE!</v>
      </c>
      <c r="B31" s="271" t="s">
        <v>47</v>
      </c>
      <c r="C31" s="89">
        <v>0</v>
      </c>
      <c r="D31" s="89">
        <v>0</v>
      </c>
      <c r="E31" s="89">
        <v>2</v>
      </c>
      <c r="F31" s="89">
        <v>0</v>
      </c>
      <c r="G31" s="89"/>
      <c r="H31" s="89">
        <v>0</v>
      </c>
      <c r="I31" s="89">
        <v>0</v>
      </c>
      <c r="J31" s="89"/>
      <c r="K31" s="89">
        <v>0</v>
      </c>
      <c r="L31" s="89">
        <v>3</v>
      </c>
      <c r="M31" s="89"/>
      <c r="N31" s="89">
        <v>0</v>
      </c>
      <c r="O31" s="89">
        <v>45</v>
      </c>
      <c r="P31" s="89">
        <v>5</v>
      </c>
      <c r="Q31" s="89">
        <v>1</v>
      </c>
      <c r="R31" s="89">
        <v>0</v>
      </c>
      <c r="S31" s="89">
        <v>0</v>
      </c>
      <c r="T31" s="89"/>
      <c r="U31" s="89">
        <v>0</v>
      </c>
      <c r="V31" s="96">
        <f t="shared" si="10"/>
        <v>56</v>
      </c>
    </row>
    <row r="32" spans="1:25" ht="39" customHeight="1">
      <c r="A32" s="68">
        <v>1</v>
      </c>
      <c r="B32" s="261" t="s">
        <v>184</v>
      </c>
      <c r="C32" s="69">
        <v>1</v>
      </c>
      <c r="D32" s="69">
        <v>1</v>
      </c>
      <c r="E32" s="69">
        <v>4</v>
      </c>
      <c r="F32" s="69">
        <v>3</v>
      </c>
      <c r="G32" s="69"/>
      <c r="H32" s="69">
        <v>0</v>
      </c>
      <c r="I32" s="69">
        <v>0</v>
      </c>
      <c r="J32" s="69">
        <v>1</v>
      </c>
      <c r="K32" s="69">
        <v>0</v>
      </c>
      <c r="L32" s="69">
        <v>1</v>
      </c>
      <c r="M32" s="69">
        <v>1</v>
      </c>
      <c r="N32" s="69">
        <v>0</v>
      </c>
      <c r="O32" s="69">
        <v>26</v>
      </c>
      <c r="P32" s="69">
        <v>7</v>
      </c>
      <c r="Q32" s="69">
        <v>4</v>
      </c>
      <c r="R32" s="69">
        <v>1</v>
      </c>
      <c r="S32" s="69">
        <v>0</v>
      </c>
      <c r="T32" s="69"/>
      <c r="U32" s="69">
        <v>5</v>
      </c>
      <c r="V32" s="250">
        <f t="shared" si="10"/>
        <v>55</v>
      </c>
    </row>
    <row r="33" spans="1:22" ht="39" customHeight="1">
      <c r="A33" s="68">
        <f t="shared" ref="A33:A49" si="12">+A32+1</f>
        <v>2</v>
      </c>
      <c r="B33" s="253" t="s">
        <v>38</v>
      </c>
      <c r="C33" s="69">
        <v>0</v>
      </c>
      <c r="D33" s="69">
        <v>0</v>
      </c>
      <c r="E33" s="69">
        <v>0</v>
      </c>
      <c r="F33" s="69">
        <v>1</v>
      </c>
      <c r="G33" s="69"/>
      <c r="H33" s="69">
        <v>0</v>
      </c>
      <c r="I33" s="69">
        <v>0</v>
      </c>
      <c r="J33" s="69"/>
      <c r="K33" s="69">
        <v>1</v>
      </c>
      <c r="L33" s="69">
        <v>47</v>
      </c>
      <c r="M33" s="69">
        <v>1</v>
      </c>
      <c r="N33" s="69">
        <v>3</v>
      </c>
      <c r="O33" s="69"/>
      <c r="P33" s="69">
        <v>2</v>
      </c>
      <c r="Q33" s="69">
        <v>0</v>
      </c>
      <c r="R33" s="69">
        <v>0</v>
      </c>
      <c r="S33" s="69">
        <v>0</v>
      </c>
      <c r="T33" s="69"/>
      <c r="U33" s="69">
        <v>0</v>
      </c>
      <c r="V33" s="250">
        <f t="shared" si="10"/>
        <v>55</v>
      </c>
    </row>
    <row r="34" spans="1:22" ht="39" customHeight="1">
      <c r="A34" s="68">
        <f t="shared" si="12"/>
        <v>3</v>
      </c>
      <c r="B34" s="253" t="s">
        <v>37</v>
      </c>
      <c r="C34" s="69">
        <v>0</v>
      </c>
      <c r="D34" s="69">
        <v>0</v>
      </c>
      <c r="E34" s="69">
        <v>0</v>
      </c>
      <c r="F34" s="69">
        <v>0</v>
      </c>
      <c r="G34" s="69"/>
      <c r="H34" s="69">
        <v>0</v>
      </c>
      <c r="I34" s="69">
        <v>0</v>
      </c>
      <c r="J34" s="69"/>
      <c r="K34" s="69">
        <v>2</v>
      </c>
      <c r="L34" s="69">
        <v>43</v>
      </c>
      <c r="M34" s="69"/>
      <c r="N34" s="69">
        <v>0</v>
      </c>
      <c r="O34" s="69"/>
      <c r="P34" s="69">
        <v>0</v>
      </c>
      <c r="Q34" s="69">
        <v>2</v>
      </c>
      <c r="R34" s="69">
        <v>2</v>
      </c>
      <c r="S34" s="69">
        <v>0</v>
      </c>
      <c r="T34" s="69"/>
      <c r="U34" s="69">
        <v>0</v>
      </c>
      <c r="V34" s="250">
        <f t="shared" si="10"/>
        <v>49</v>
      </c>
    </row>
    <row r="35" spans="1:22" ht="39" customHeight="1">
      <c r="A35" s="68">
        <f t="shared" si="12"/>
        <v>4</v>
      </c>
      <c r="B35" s="253" t="s">
        <v>186</v>
      </c>
      <c r="C35" s="69">
        <v>34</v>
      </c>
      <c r="D35" s="69">
        <v>0</v>
      </c>
      <c r="E35" s="69">
        <v>0</v>
      </c>
      <c r="F35" s="69">
        <v>1</v>
      </c>
      <c r="G35" s="69"/>
      <c r="H35" s="69">
        <v>0</v>
      </c>
      <c r="I35" s="69">
        <v>0</v>
      </c>
      <c r="J35" s="69"/>
      <c r="K35" s="69">
        <v>0</v>
      </c>
      <c r="L35" s="69">
        <v>0</v>
      </c>
      <c r="M35" s="69"/>
      <c r="N35" s="69">
        <v>0</v>
      </c>
      <c r="O35" s="69">
        <v>1</v>
      </c>
      <c r="P35" s="69">
        <v>0</v>
      </c>
      <c r="Q35" s="69">
        <v>0</v>
      </c>
      <c r="R35" s="69">
        <v>0</v>
      </c>
      <c r="S35" s="69">
        <v>0</v>
      </c>
      <c r="T35" s="69"/>
      <c r="U35" s="69">
        <v>0</v>
      </c>
      <c r="V35" s="250">
        <f t="shared" si="10"/>
        <v>36</v>
      </c>
    </row>
    <row r="36" spans="1:22" ht="39" customHeight="1">
      <c r="A36" s="68">
        <f t="shared" si="12"/>
        <v>5</v>
      </c>
      <c r="B36" s="253" t="s">
        <v>39</v>
      </c>
      <c r="C36" s="69">
        <v>6</v>
      </c>
      <c r="D36" s="69">
        <v>9</v>
      </c>
      <c r="E36" s="69">
        <v>1</v>
      </c>
      <c r="F36" s="69">
        <v>0</v>
      </c>
      <c r="G36" s="69"/>
      <c r="H36" s="69">
        <v>0</v>
      </c>
      <c r="I36" s="69">
        <v>0</v>
      </c>
      <c r="J36" s="69"/>
      <c r="K36" s="69">
        <v>0</v>
      </c>
      <c r="L36" s="69">
        <v>0</v>
      </c>
      <c r="M36" s="69"/>
      <c r="N36" s="69">
        <v>0</v>
      </c>
      <c r="O36" s="69">
        <v>1</v>
      </c>
      <c r="P36" s="69">
        <v>0</v>
      </c>
      <c r="Q36" s="69">
        <v>0</v>
      </c>
      <c r="R36" s="69">
        <v>16</v>
      </c>
      <c r="S36" s="69">
        <v>0</v>
      </c>
      <c r="T36" s="69"/>
      <c r="U36" s="69">
        <v>0</v>
      </c>
      <c r="V36" s="250">
        <f t="shared" si="10"/>
        <v>33</v>
      </c>
    </row>
    <row r="37" spans="1:22" ht="39" customHeight="1">
      <c r="A37" s="68">
        <f t="shared" si="12"/>
        <v>6</v>
      </c>
      <c r="B37" s="253" t="s">
        <v>41</v>
      </c>
      <c r="C37" s="69">
        <v>0</v>
      </c>
      <c r="D37" s="69">
        <v>0</v>
      </c>
      <c r="E37" s="69">
        <v>1</v>
      </c>
      <c r="F37" s="69">
        <v>0</v>
      </c>
      <c r="G37" s="69">
        <v>1</v>
      </c>
      <c r="H37" s="69">
        <v>0</v>
      </c>
      <c r="I37" s="69">
        <v>0</v>
      </c>
      <c r="J37" s="69">
        <v>1</v>
      </c>
      <c r="K37" s="69">
        <v>0</v>
      </c>
      <c r="L37" s="69">
        <v>0</v>
      </c>
      <c r="M37" s="69"/>
      <c r="N37" s="69">
        <v>0</v>
      </c>
      <c r="O37" s="69">
        <v>25</v>
      </c>
      <c r="P37" s="69">
        <v>0</v>
      </c>
      <c r="Q37" s="69">
        <v>1</v>
      </c>
      <c r="R37" s="69">
        <v>0</v>
      </c>
      <c r="S37" s="69">
        <v>0</v>
      </c>
      <c r="T37" s="69"/>
      <c r="U37" s="69">
        <v>1</v>
      </c>
      <c r="V37" s="250">
        <f t="shared" si="10"/>
        <v>30</v>
      </c>
    </row>
    <row r="38" spans="1:22" ht="39" customHeight="1">
      <c r="A38" s="68">
        <f t="shared" si="12"/>
        <v>7</v>
      </c>
      <c r="B38" s="253" t="s">
        <v>45</v>
      </c>
      <c r="C38" s="69">
        <v>30</v>
      </c>
      <c r="D38" s="69">
        <v>0</v>
      </c>
      <c r="E38" s="69">
        <v>0</v>
      </c>
      <c r="F38" s="69">
        <v>0</v>
      </c>
      <c r="G38" s="69"/>
      <c r="H38" s="69">
        <v>0</v>
      </c>
      <c r="I38" s="69">
        <v>0</v>
      </c>
      <c r="J38" s="69"/>
      <c r="K38" s="69">
        <v>0</v>
      </c>
      <c r="L38" s="69">
        <v>0</v>
      </c>
      <c r="M38" s="69"/>
      <c r="N38" s="69">
        <v>0</v>
      </c>
      <c r="O38" s="69"/>
      <c r="P38" s="69">
        <v>0</v>
      </c>
      <c r="Q38" s="69">
        <v>0</v>
      </c>
      <c r="R38" s="69">
        <v>0</v>
      </c>
      <c r="S38" s="69">
        <v>0</v>
      </c>
      <c r="T38" s="69"/>
      <c r="U38" s="69">
        <v>0</v>
      </c>
      <c r="V38" s="250">
        <f t="shared" si="10"/>
        <v>30</v>
      </c>
    </row>
    <row r="39" spans="1:22" ht="39" customHeight="1">
      <c r="A39" s="68">
        <f t="shared" si="12"/>
        <v>8</v>
      </c>
      <c r="B39" s="253" t="s">
        <v>36</v>
      </c>
      <c r="C39" s="69">
        <v>0</v>
      </c>
      <c r="D39" s="69">
        <v>0</v>
      </c>
      <c r="E39" s="69">
        <v>1</v>
      </c>
      <c r="F39" s="69">
        <v>0</v>
      </c>
      <c r="G39" s="69">
        <v>1</v>
      </c>
      <c r="H39" s="69">
        <v>0</v>
      </c>
      <c r="I39" s="69">
        <v>0</v>
      </c>
      <c r="J39" s="69"/>
      <c r="K39" s="69">
        <v>0</v>
      </c>
      <c r="L39" s="69">
        <v>0</v>
      </c>
      <c r="M39" s="69"/>
      <c r="N39" s="69">
        <v>0</v>
      </c>
      <c r="O39" s="69">
        <v>2</v>
      </c>
      <c r="P39" s="69">
        <v>0</v>
      </c>
      <c r="Q39" s="69">
        <v>4</v>
      </c>
      <c r="R39" s="69">
        <v>19</v>
      </c>
      <c r="S39" s="69">
        <v>0</v>
      </c>
      <c r="T39" s="69"/>
      <c r="U39" s="69">
        <v>0</v>
      </c>
      <c r="V39" s="250">
        <f t="shared" si="10"/>
        <v>27</v>
      </c>
    </row>
    <row r="40" spans="1:22" ht="39" customHeight="1">
      <c r="A40" s="68">
        <f t="shared" si="12"/>
        <v>9</v>
      </c>
      <c r="B40" s="253" t="s">
        <v>354</v>
      </c>
      <c r="C40" s="69">
        <v>0</v>
      </c>
      <c r="D40" s="69">
        <v>0</v>
      </c>
      <c r="E40" s="69">
        <v>1</v>
      </c>
      <c r="F40" s="69">
        <v>0</v>
      </c>
      <c r="G40" s="69">
        <v>1</v>
      </c>
      <c r="H40" s="69">
        <v>0</v>
      </c>
      <c r="I40" s="69">
        <v>0</v>
      </c>
      <c r="J40" s="69">
        <v>1</v>
      </c>
      <c r="K40" s="69">
        <v>0</v>
      </c>
      <c r="L40" s="69">
        <v>0</v>
      </c>
      <c r="M40" s="69"/>
      <c r="N40" s="69">
        <v>0</v>
      </c>
      <c r="O40" s="69">
        <v>17</v>
      </c>
      <c r="P40" s="69">
        <v>0</v>
      </c>
      <c r="Q40" s="69">
        <v>2</v>
      </c>
      <c r="R40" s="69">
        <v>0</v>
      </c>
      <c r="S40" s="69">
        <v>0</v>
      </c>
      <c r="T40" s="69"/>
      <c r="U40" s="69">
        <v>1</v>
      </c>
      <c r="V40" s="250">
        <f t="shared" si="10"/>
        <v>23</v>
      </c>
    </row>
    <row r="41" spans="1:22" ht="39" customHeight="1">
      <c r="A41" s="68">
        <f t="shared" si="12"/>
        <v>10</v>
      </c>
      <c r="B41" s="253" t="s">
        <v>48</v>
      </c>
      <c r="C41" s="69">
        <v>0</v>
      </c>
      <c r="D41" s="69">
        <v>0</v>
      </c>
      <c r="E41" s="69">
        <v>0</v>
      </c>
      <c r="F41" s="69">
        <v>0</v>
      </c>
      <c r="G41" s="69"/>
      <c r="H41" s="69">
        <v>0</v>
      </c>
      <c r="I41" s="69">
        <v>0</v>
      </c>
      <c r="J41" s="69"/>
      <c r="K41" s="69">
        <v>0</v>
      </c>
      <c r="L41" s="69">
        <v>0</v>
      </c>
      <c r="M41" s="69"/>
      <c r="N41" s="69">
        <v>0</v>
      </c>
      <c r="O41" s="69">
        <v>12</v>
      </c>
      <c r="P41" s="69">
        <v>0</v>
      </c>
      <c r="Q41" s="69">
        <v>10</v>
      </c>
      <c r="R41" s="69">
        <v>0</v>
      </c>
      <c r="S41" s="69">
        <v>0</v>
      </c>
      <c r="T41" s="69"/>
      <c r="U41" s="69">
        <v>0</v>
      </c>
      <c r="V41" s="250">
        <f t="shared" si="10"/>
        <v>22</v>
      </c>
    </row>
    <row r="42" spans="1:22" ht="39" customHeight="1">
      <c r="A42" s="68">
        <f t="shared" si="12"/>
        <v>11</v>
      </c>
      <c r="B42" s="253" t="s">
        <v>33</v>
      </c>
      <c r="C42" s="69">
        <v>0</v>
      </c>
      <c r="D42" s="69">
        <v>0</v>
      </c>
      <c r="E42" s="69">
        <v>1</v>
      </c>
      <c r="F42" s="69">
        <v>12</v>
      </c>
      <c r="G42" s="69"/>
      <c r="H42" s="69">
        <v>0</v>
      </c>
      <c r="I42" s="69">
        <v>0</v>
      </c>
      <c r="J42" s="69"/>
      <c r="K42" s="69">
        <v>0</v>
      </c>
      <c r="L42" s="69">
        <v>0</v>
      </c>
      <c r="M42" s="69"/>
      <c r="N42" s="69">
        <v>0</v>
      </c>
      <c r="O42" s="69"/>
      <c r="P42" s="69">
        <v>1</v>
      </c>
      <c r="Q42" s="69">
        <v>0</v>
      </c>
      <c r="R42" s="69">
        <v>0</v>
      </c>
      <c r="S42" s="69">
        <v>1</v>
      </c>
      <c r="T42" s="69"/>
      <c r="U42" s="69">
        <v>1</v>
      </c>
      <c r="V42" s="250">
        <f t="shared" si="10"/>
        <v>16</v>
      </c>
    </row>
    <row r="43" spans="1:22" ht="39" customHeight="1">
      <c r="A43" s="68">
        <f t="shared" si="12"/>
        <v>12</v>
      </c>
      <c r="B43" s="253" t="s">
        <v>188</v>
      </c>
      <c r="C43" s="69">
        <v>0</v>
      </c>
      <c r="D43" s="69">
        <v>0</v>
      </c>
      <c r="E43" s="69">
        <v>1</v>
      </c>
      <c r="F43" s="69">
        <v>0</v>
      </c>
      <c r="G43" s="69"/>
      <c r="H43" s="69">
        <v>0</v>
      </c>
      <c r="I43" s="69">
        <v>0</v>
      </c>
      <c r="J43" s="69"/>
      <c r="K43" s="69">
        <v>0</v>
      </c>
      <c r="L43" s="69">
        <v>0</v>
      </c>
      <c r="M43" s="69"/>
      <c r="N43" s="69">
        <v>0</v>
      </c>
      <c r="O43" s="69"/>
      <c r="P43" s="69">
        <v>0</v>
      </c>
      <c r="Q43" s="69">
        <v>0</v>
      </c>
      <c r="R43" s="69">
        <v>15</v>
      </c>
      <c r="S43" s="69">
        <v>0</v>
      </c>
      <c r="T43" s="69"/>
      <c r="U43" s="69">
        <v>0</v>
      </c>
      <c r="V43" s="250">
        <f t="shared" si="10"/>
        <v>16</v>
      </c>
    </row>
    <row r="44" spans="1:22" ht="39" customHeight="1">
      <c r="A44" s="68">
        <f t="shared" si="12"/>
        <v>13</v>
      </c>
      <c r="B44" s="253" t="s">
        <v>46</v>
      </c>
      <c r="C44" s="69">
        <v>0</v>
      </c>
      <c r="D44" s="69">
        <v>2</v>
      </c>
      <c r="E44" s="69">
        <v>8</v>
      </c>
      <c r="F44" s="69">
        <v>0</v>
      </c>
      <c r="G44" s="69"/>
      <c r="H44" s="69">
        <v>0</v>
      </c>
      <c r="I44" s="69">
        <v>0</v>
      </c>
      <c r="J44" s="69">
        <v>1</v>
      </c>
      <c r="K44" s="69">
        <v>0</v>
      </c>
      <c r="L44" s="69">
        <v>0</v>
      </c>
      <c r="M44" s="69"/>
      <c r="N44" s="69">
        <v>0</v>
      </c>
      <c r="O44" s="69">
        <v>3</v>
      </c>
      <c r="P44" s="69">
        <v>0</v>
      </c>
      <c r="Q44" s="69">
        <v>0</v>
      </c>
      <c r="R44" s="69">
        <v>2</v>
      </c>
      <c r="S44" s="69">
        <v>0</v>
      </c>
      <c r="T44" s="69"/>
      <c r="U44" s="69">
        <v>0</v>
      </c>
      <c r="V44" s="250">
        <f t="shared" si="10"/>
        <v>16</v>
      </c>
    </row>
    <row r="45" spans="1:22" ht="39" customHeight="1">
      <c r="A45" s="68">
        <f t="shared" si="12"/>
        <v>14</v>
      </c>
      <c r="B45" s="253" t="s">
        <v>44</v>
      </c>
      <c r="C45" s="69">
        <v>0</v>
      </c>
      <c r="D45" s="69">
        <v>11</v>
      </c>
      <c r="E45" s="69">
        <v>2</v>
      </c>
      <c r="F45" s="69">
        <v>0</v>
      </c>
      <c r="G45" s="69"/>
      <c r="H45" s="69">
        <v>0</v>
      </c>
      <c r="I45" s="69">
        <v>0</v>
      </c>
      <c r="J45" s="69"/>
      <c r="K45" s="69">
        <v>0</v>
      </c>
      <c r="L45" s="69">
        <v>0</v>
      </c>
      <c r="M45" s="69"/>
      <c r="N45" s="69">
        <v>0</v>
      </c>
      <c r="O45" s="69"/>
      <c r="P45" s="69">
        <v>0</v>
      </c>
      <c r="Q45" s="69">
        <v>0</v>
      </c>
      <c r="R45" s="69">
        <v>1</v>
      </c>
      <c r="S45" s="69">
        <v>0</v>
      </c>
      <c r="T45" s="69"/>
      <c r="U45" s="69">
        <v>0</v>
      </c>
      <c r="V45" s="250">
        <f t="shared" si="10"/>
        <v>14</v>
      </c>
    </row>
    <row r="46" spans="1:22" ht="39" customHeight="1">
      <c r="A46" s="68">
        <f t="shared" si="12"/>
        <v>15</v>
      </c>
      <c r="B46" s="253" t="s">
        <v>32</v>
      </c>
      <c r="C46" s="69">
        <v>0</v>
      </c>
      <c r="D46" s="69">
        <v>0</v>
      </c>
      <c r="E46" s="69">
        <v>3</v>
      </c>
      <c r="F46" s="69">
        <v>7</v>
      </c>
      <c r="G46" s="69"/>
      <c r="H46" s="69">
        <v>0</v>
      </c>
      <c r="I46" s="69">
        <v>0</v>
      </c>
      <c r="J46" s="69"/>
      <c r="K46" s="69">
        <v>0</v>
      </c>
      <c r="L46" s="69">
        <v>0</v>
      </c>
      <c r="M46" s="69"/>
      <c r="N46" s="69">
        <v>0</v>
      </c>
      <c r="O46" s="69"/>
      <c r="P46" s="69">
        <v>0</v>
      </c>
      <c r="Q46" s="69">
        <v>2</v>
      </c>
      <c r="R46" s="69">
        <v>0</v>
      </c>
      <c r="S46" s="69">
        <v>0</v>
      </c>
      <c r="T46" s="69"/>
      <c r="U46" s="69">
        <v>0</v>
      </c>
      <c r="V46" s="250">
        <f t="shared" si="10"/>
        <v>12</v>
      </c>
    </row>
    <row r="47" spans="1:22" ht="39" customHeight="1">
      <c r="A47" s="68">
        <f t="shared" si="12"/>
        <v>16</v>
      </c>
      <c r="B47" s="253" t="s">
        <v>189</v>
      </c>
      <c r="C47" s="69">
        <v>0</v>
      </c>
      <c r="D47" s="69">
        <v>0</v>
      </c>
      <c r="E47" s="69">
        <v>0</v>
      </c>
      <c r="F47" s="69">
        <v>0</v>
      </c>
      <c r="G47" s="69">
        <v>12</v>
      </c>
      <c r="H47" s="69">
        <v>0</v>
      </c>
      <c r="I47" s="69">
        <v>0</v>
      </c>
      <c r="J47" s="69"/>
      <c r="K47" s="69">
        <v>0</v>
      </c>
      <c r="L47" s="69">
        <v>0</v>
      </c>
      <c r="M47" s="69"/>
      <c r="N47" s="69">
        <v>0</v>
      </c>
      <c r="O47" s="69"/>
      <c r="P47" s="69">
        <v>0</v>
      </c>
      <c r="Q47" s="69">
        <v>0</v>
      </c>
      <c r="R47" s="69">
        <v>0</v>
      </c>
      <c r="S47" s="69">
        <v>0</v>
      </c>
      <c r="T47" s="69"/>
      <c r="U47" s="69">
        <v>0</v>
      </c>
      <c r="V47" s="250">
        <f t="shared" si="10"/>
        <v>12</v>
      </c>
    </row>
    <row r="48" spans="1:22" ht="39" customHeight="1">
      <c r="A48" s="68">
        <f t="shared" si="12"/>
        <v>17</v>
      </c>
      <c r="B48" s="253" t="s">
        <v>31</v>
      </c>
      <c r="C48" s="69">
        <v>0</v>
      </c>
      <c r="D48" s="69">
        <v>0</v>
      </c>
      <c r="E48" s="69">
        <v>0</v>
      </c>
      <c r="F48" s="69">
        <v>0</v>
      </c>
      <c r="G48" s="69">
        <v>5</v>
      </c>
      <c r="H48" s="69">
        <v>0</v>
      </c>
      <c r="I48" s="69">
        <v>0</v>
      </c>
      <c r="J48" s="69"/>
      <c r="K48" s="69">
        <v>0</v>
      </c>
      <c r="L48" s="69">
        <v>0</v>
      </c>
      <c r="M48" s="69"/>
      <c r="N48" s="69">
        <v>0</v>
      </c>
      <c r="O48" s="69"/>
      <c r="P48" s="69">
        <v>0</v>
      </c>
      <c r="Q48" s="69">
        <v>0</v>
      </c>
      <c r="R48" s="69">
        <v>0</v>
      </c>
      <c r="S48" s="69">
        <v>0</v>
      </c>
      <c r="T48" s="69">
        <v>3</v>
      </c>
      <c r="U48" s="69">
        <v>0</v>
      </c>
      <c r="V48" s="250">
        <f t="shared" si="10"/>
        <v>8</v>
      </c>
    </row>
    <row r="49" spans="1:23" ht="39" customHeight="1" thickBot="1">
      <c r="A49" s="70">
        <f t="shared" si="12"/>
        <v>18</v>
      </c>
      <c r="B49" s="254" t="s">
        <v>43</v>
      </c>
      <c r="C49" s="71">
        <v>0</v>
      </c>
      <c r="D49" s="71">
        <v>0</v>
      </c>
      <c r="E49" s="71">
        <v>0</v>
      </c>
      <c r="F49" s="71">
        <v>0</v>
      </c>
      <c r="G49" s="71"/>
      <c r="H49" s="69">
        <v>0</v>
      </c>
      <c r="I49" s="69">
        <v>0</v>
      </c>
      <c r="J49" s="71"/>
      <c r="K49" s="71">
        <v>0</v>
      </c>
      <c r="L49" s="71">
        <v>0</v>
      </c>
      <c r="M49" s="71"/>
      <c r="N49" s="69">
        <v>0</v>
      </c>
      <c r="O49" s="71">
        <v>6</v>
      </c>
      <c r="P49" s="71">
        <v>0</v>
      </c>
      <c r="Q49" s="71">
        <v>2</v>
      </c>
      <c r="R49" s="71">
        <v>0</v>
      </c>
      <c r="S49" s="71">
        <v>0</v>
      </c>
      <c r="T49" s="71"/>
      <c r="U49" s="69">
        <v>0</v>
      </c>
      <c r="V49" s="250">
        <f t="shared" si="10"/>
        <v>8</v>
      </c>
    </row>
    <row r="50" spans="1:23" s="67" customFormat="1" ht="56.25" customHeight="1" thickTop="1" thickBot="1">
      <c r="A50" s="794"/>
      <c r="B50" s="794"/>
      <c r="C50" s="795"/>
      <c r="D50" s="795"/>
      <c r="E50" s="795"/>
      <c r="F50" s="795"/>
      <c r="G50" s="795"/>
      <c r="H50" s="795"/>
      <c r="I50" s="795"/>
      <c r="J50" s="795"/>
      <c r="K50" s="795"/>
      <c r="L50" s="795"/>
      <c r="M50" s="795"/>
      <c r="N50" s="795"/>
      <c r="O50" s="697" t="s">
        <v>49</v>
      </c>
      <c r="P50" s="698"/>
      <c r="Q50" s="698"/>
      <c r="R50" s="698"/>
      <c r="S50" s="698"/>
      <c r="T50" s="698"/>
      <c r="U50" s="698"/>
      <c r="V50" s="699"/>
      <c r="W50" s="247">
        <f>SUM(G24:G49)</f>
        <v>57</v>
      </c>
    </row>
    <row r="51" spans="1:23" ht="39" customHeight="1" thickTop="1" thickBot="1">
      <c r="A51" s="796" t="s">
        <v>211</v>
      </c>
      <c r="B51" s="797"/>
      <c r="C51" s="255">
        <v>60</v>
      </c>
      <c r="D51" s="255">
        <v>5</v>
      </c>
      <c r="E51" s="255">
        <v>0</v>
      </c>
      <c r="F51" s="255">
        <v>0</v>
      </c>
      <c r="G51" s="255">
        <v>35</v>
      </c>
      <c r="H51" s="255">
        <v>1</v>
      </c>
      <c r="I51" s="255">
        <v>21</v>
      </c>
      <c r="J51" s="255">
        <v>2</v>
      </c>
      <c r="K51" s="255">
        <v>55</v>
      </c>
      <c r="L51" s="255">
        <v>123</v>
      </c>
      <c r="M51" s="255">
        <v>178</v>
      </c>
      <c r="N51" s="255">
        <v>30</v>
      </c>
      <c r="O51" s="255">
        <v>37</v>
      </c>
      <c r="P51" s="255">
        <v>2</v>
      </c>
      <c r="Q51" s="255">
        <v>3</v>
      </c>
      <c r="R51" s="255">
        <v>21</v>
      </c>
      <c r="S51" s="255">
        <v>7</v>
      </c>
      <c r="T51" s="255">
        <v>23</v>
      </c>
      <c r="U51" s="255">
        <v>0</v>
      </c>
      <c r="V51" s="255">
        <f t="shared" ref="V51:V86" si="13">SUM(C51:U51)</f>
        <v>603</v>
      </c>
    </row>
    <row r="52" spans="1:23" ht="39" customHeight="1" thickTop="1" thickBot="1">
      <c r="A52" s="256" t="e">
        <f t="shared" ref="A52:A78" si="14">+A51+1</f>
        <v>#VALUE!</v>
      </c>
      <c r="B52" s="272" t="s">
        <v>193</v>
      </c>
      <c r="C52" s="99">
        <v>0</v>
      </c>
      <c r="D52" s="99">
        <v>1</v>
      </c>
      <c r="E52" s="99">
        <v>0</v>
      </c>
      <c r="F52" s="99">
        <v>0</v>
      </c>
      <c r="G52" s="99"/>
      <c r="H52" s="99">
        <v>0</v>
      </c>
      <c r="I52" s="99">
        <v>0</v>
      </c>
      <c r="J52" s="99"/>
      <c r="K52" s="99">
        <v>8</v>
      </c>
      <c r="L52" s="99">
        <v>5</v>
      </c>
      <c r="M52" s="99">
        <v>114</v>
      </c>
      <c r="N52" s="99">
        <v>5</v>
      </c>
      <c r="O52" s="99">
        <v>1</v>
      </c>
      <c r="P52" s="99">
        <v>0</v>
      </c>
      <c r="Q52" s="99">
        <v>1</v>
      </c>
      <c r="R52" s="99">
        <v>0</v>
      </c>
      <c r="S52" s="99">
        <v>0</v>
      </c>
      <c r="T52" s="99">
        <v>1</v>
      </c>
      <c r="U52" s="99">
        <v>0</v>
      </c>
      <c r="V52" s="99">
        <f t="shared" si="13"/>
        <v>136</v>
      </c>
    </row>
    <row r="53" spans="1:23" ht="39" customHeight="1" thickTop="1" thickBot="1">
      <c r="A53" s="72" t="e">
        <f t="shared" si="14"/>
        <v>#VALUE!</v>
      </c>
      <c r="B53" s="273" t="s">
        <v>71</v>
      </c>
      <c r="C53" s="89">
        <v>0</v>
      </c>
      <c r="D53" s="89">
        <v>1</v>
      </c>
      <c r="E53" s="89">
        <v>0</v>
      </c>
      <c r="F53" s="89">
        <v>0</v>
      </c>
      <c r="G53" s="89">
        <v>2</v>
      </c>
      <c r="H53" s="89">
        <v>0</v>
      </c>
      <c r="I53" s="89">
        <v>0</v>
      </c>
      <c r="J53" s="89">
        <v>1</v>
      </c>
      <c r="K53" s="89">
        <v>4</v>
      </c>
      <c r="L53" s="89">
        <v>88</v>
      </c>
      <c r="M53" s="89">
        <v>19</v>
      </c>
      <c r="N53" s="89">
        <v>2</v>
      </c>
      <c r="O53" s="89"/>
      <c r="P53" s="89">
        <v>0</v>
      </c>
      <c r="Q53" s="89">
        <v>0</v>
      </c>
      <c r="R53" s="89">
        <v>0</v>
      </c>
      <c r="S53" s="89">
        <v>0</v>
      </c>
      <c r="T53" s="89">
        <v>2</v>
      </c>
      <c r="U53" s="99">
        <v>0</v>
      </c>
      <c r="V53" s="89">
        <f t="shared" si="13"/>
        <v>119</v>
      </c>
    </row>
    <row r="54" spans="1:23" ht="39" customHeight="1" thickTop="1" thickBot="1">
      <c r="A54" s="72" t="e">
        <f t="shared" si="14"/>
        <v>#VALUE!</v>
      </c>
      <c r="B54" s="273" t="s">
        <v>63</v>
      </c>
      <c r="C54" s="89">
        <v>0</v>
      </c>
      <c r="D54" s="89">
        <v>0</v>
      </c>
      <c r="E54" s="89">
        <v>0</v>
      </c>
      <c r="F54" s="89">
        <v>0</v>
      </c>
      <c r="G54" s="89"/>
      <c r="H54" s="89">
        <v>0</v>
      </c>
      <c r="I54" s="89">
        <v>0</v>
      </c>
      <c r="J54" s="89"/>
      <c r="K54" s="89">
        <v>1</v>
      </c>
      <c r="L54" s="89">
        <v>5</v>
      </c>
      <c r="M54" s="89">
        <v>91</v>
      </c>
      <c r="N54" s="89">
        <v>0</v>
      </c>
      <c r="O54" s="89"/>
      <c r="P54" s="89">
        <v>0</v>
      </c>
      <c r="Q54" s="89">
        <v>1</v>
      </c>
      <c r="R54" s="89">
        <v>0</v>
      </c>
      <c r="S54" s="89">
        <v>2</v>
      </c>
      <c r="T54" s="89">
        <v>1</v>
      </c>
      <c r="U54" s="99">
        <v>0</v>
      </c>
      <c r="V54" s="89">
        <f t="shared" si="13"/>
        <v>101</v>
      </c>
    </row>
    <row r="55" spans="1:23" ht="39" customHeight="1" thickTop="1" thickBot="1">
      <c r="A55" s="72" t="e">
        <f t="shared" si="14"/>
        <v>#VALUE!</v>
      </c>
      <c r="B55" s="273" t="s">
        <v>75</v>
      </c>
      <c r="C55" s="89">
        <v>0</v>
      </c>
      <c r="D55" s="89">
        <v>0</v>
      </c>
      <c r="E55" s="89">
        <v>0</v>
      </c>
      <c r="F55" s="89">
        <v>0</v>
      </c>
      <c r="G55" s="89"/>
      <c r="H55" s="89">
        <v>0</v>
      </c>
      <c r="I55" s="89">
        <v>0</v>
      </c>
      <c r="J55" s="89"/>
      <c r="K55" s="89">
        <v>0</v>
      </c>
      <c r="L55" s="89">
        <v>14</v>
      </c>
      <c r="M55" s="89">
        <v>49</v>
      </c>
      <c r="N55" s="89">
        <v>0</v>
      </c>
      <c r="O55" s="89"/>
      <c r="P55" s="89">
        <v>0</v>
      </c>
      <c r="Q55" s="89">
        <v>0</v>
      </c>
      <c r="R55" s="89">
        <v>0</v>
      </c>
      <c r="S55" s="89">
        <v>0</v>
      </c>
      <c r="T55" s="89"/>
      <c r="U55" s="99">
        <v>0</v>
      </c>
      <c r="V55" s="89">
        <f t="shared" si="13"/>
        <v>63</v>
      </c>
    </row>
    <row r="56" spans="1:23" ht="39" customHeight="1" thickTop="1" thickBot="1">
      <c r="A56" s="72" t="e">
        <f t="shared" si="14"/>
        <v>#VALUE!</v>
      </c>
      <c r="B56" s="273" t="s">
        <v>51</v>
      </c>
      <c r="C56" s="89">
        <v>55</v>
      </c>
      <c r="D56" s="89">
        <v>2</v>
      </c>
      <c r="E56" s="89">
        <v>0</v>
      </c>
      <c r="F56" s="89">
        <v>0</v>
      </c>
      <c r="G56" s="89"/>
      <c r="H56" s="89">
        <v>0</v>
      </c>
      <c r="I56" s="89">
        <v>0</v>
      </c>
      <c r="J56" s="89"/>
      <c r="K56" s="89">
        <v>0</v>
      </c>
      <c r="L56" s="89">
        <v>0</v>
      </c>
      <c r="M56" s="89"/>
      <c r="N56" s="89">
        <v>0</v>
      </c>
      <c r="O56" s="89"/>
      <c r="P56" s="89">
        <v>0</v>
      </c>
      <c r="Q56" s="89">
        <v>0</v>
      </c>
      <c r="R56" s="89">
        <v>0</v>
      </c>
      <c r="S56" s="89">
        <v>0</v>
      </c>
      <c r="T56" s="89"/>
      <c r="U56" s="99">
        <v>0</v>
      </c>
      <c r="V56" s="89">
        <f t="shared" si="13"/>
        <v>57</v>
      </c>
    </row>
    <row r="57" spans="1:23" ht="39" customHeight="1" thickTop="1" thickBot="1">
      <c r="A57" s="72" t="e">
        <f t="shared" si="14"/>
        <v>#VALUE!</v>
      </c>
      <c r="B57" s="273" t="s">
        <v>78</v>
      </c>
      <c r="C57" s="89">
        <v>52</v>
      </c>
      <c r="D57" s="89">
        <v>1</v>
      </c>
      <c r="E57" s="89">
        <v>0</v>
      </c>
      <c r="F57" s="89">
        <v>0</v>
      </c>
      <c r="G57" s="89"/>
      <c r="H57" s="89">
        <v>0</v>
      </c>
      <c r="I57" s="89">
        <v>0</v>
      </c>
      <c r="J57" s="89"/>
      <c r="K57" s="89">
        <v>0</v>
      </c>
      <c r="L57" s="89">
        <v>0</v>
      </c>
      <c r="M57" s="89"/>
      <c r="N57" s="89">
        <v>0</v>
      </c>
      <c r="O57" s="89">
        <v>1</v>
      </c>
      <c r="P57" s="89">
        <v>0</v>
      </c>
      <c r="Q57" s="89">
        <v>0</v>
      </c>
      <c r="R57" s="89">
        <v>0</v>
      </c>
      <c r="S57" s="89">
        <v>1</v>
      </c>
      <c r="T57" s="89"/>
      <c r="U57" s="99">
        <v>0</v>
      </c>
      <c r="V57" s="89">
        <f t="shared" si="13"/>
        <v>55</v>
      </c>
    </row>
    <row r="58" spans="1:23" ht="39" customHeight="1" thickTop="1" thickBot="1">
      <c r="A58" s="72" t="e">
        <f t="shared" si="14"/>
        <v>#VALUE!</v>
      </c>
      <c r="B58" s="273" t="s">
        <v>60</v>
      </c>
      <c r="C58" s="89">
        <v>2</v>
      </c>
      <c r="D58" s="89">
        <v>1</v>
      </c>
      <c r="E58" s="89">
        <v>0</v>
      </c>
      <c r="F58" s="89">
        <v>0</v>
      </c>
      <c r="G58" s="89">
        <v>1</v>
      </c>
      <c r="H58" s="89">
        <v>0</v>
      </c>
      <c r="I58" s="89">
        <v>1</v>
      </c>
      <c r="J58" s="89"/>
      <c r="K58" s="89">
        <v>0</v>
      </c>
      <c r="L58" s="89">
        <v>1</v>
      </c>
      <c r="M58" s="89">
        <v>5</v>
      </c>
      <c r="N58" s="89">
        <v>0</v>
      </c>
      <c r="O58" s="89">
        <v>28</v>
      </c>
      <c r="P58" s="89">
        <v>2</v>
      </c>
      <c r="Q58" s="89">
        <v>2</v>
      </c>
      <c r="R58" s="89">
        <v>0</v>
      </c>
      <c r="S58" s="89">
        <v>7</v>
      </c>
      <c r="T58" s="89">
        <v>2</v>
      </c>
      <c r="U58" s="99">
        <v>0</v>
      </c>
      <c r="V58" s="89">
        <f t="shared" si="13"/>
        <v>52</v>
      </c>
    </row>
    <row r="59" spans="1:23" ht="39" customHeight="1" thickTop="1" thickBot="1">
      <c r="A59" s="72" t="e">
        <f t="shared" si="14"/>
        <v>#VALUE!</v>
      </c>
      <c r="B59" s="273" t="s">
        <v>66</v>
      </c>
      <c r="C59" s="89">
        <v>0</v>
      </c>
      <c r="D59" s="89">
        <v>0</v>
      </c>
      <c r="E59" s="89">
        <v>0</v>
      </c>
      <c r="F59" s="89">
        <v>0</v>
      </c>
      <c r="G59" s="89"/>
      <c r="H59" s="89">
        <v>0</v>
      </c>
      <c r="I59" s="89">
        <v>0</v>
      </c>
      <c r="J59" s="89"/>
      <c r="K59" s="89">
        <v>1</v>
      </c>
      <c r="L59" s="89">
        <v>41</v>
      </c>
      <c r="M59" s="89">
        <v>1</v>
      </c>
      <c r="N59" s="89">
        <v>0</v>
      </c>
      <c r="O59" s="89"/>
      <c r="P59" s="89">
        <v>0</v>
      </c>
      <c r="Q59" s="89">
        <v>0</v>
      </c>
      <c r="R59" s="89">
        <v>0</v>
      </c>
      <c r="S59" s="89">
        <v>0</v>
      </c>
      <c r="T59" s="89"/>
      <c r="U59" s="99">
        <v>0</v>
      </c>
      <c r="V59" s="89">
        <f t="shared" si="13"/>
        <v>43</v>
      </c>
    </row>
    <row r="60" spans="1:23" ht="39" customHeight="1" thickTop="1" thickBot="1">
      <c r="A60" s="72" t="e">
        <f t="shared" si="14"/>
        <v>#VALUE!</v>
      </c>
      <c r="B60" s="258" t="s">
        <v>55</v>
      </c>
      <c r="C60" s="69">
        <v>0</v>
      </c>
      <c r="D60" s="69">
        <v>0</v>
      </c>
      <c r="E60" s="69">
        <v>0</v>
      </c>
      <c r="F60" s="69">
        <v>0</v>
      </c>
      <c r="G60" s="69">
        <v>7</v>
      </c>
      <c r="H60" s="69">
        <v>0</v>
      </c>
      <c r="I60" s="69">
        <v>19</v>
      </c>
      <c r="J60" s="69">
        <v>1</v>
      </c>
      <c r="K60" s="69">
        <v>0</v>
      </c>
      <c r="L60" s="69">
        <v>0</v>
      </c>
      <c r="M60" s="69"/>
      <c r="N60" s="69">
        <v>0</v>
      </c>
      <c r="O60" s="69">
        <v>4</v>
      </c>
      <c r="P60" s="69">
        <v>2</v>
      </c>
      <c r="Q60" s="69">
        <v>0</v>
      </c>
      <c r="R60" s="69">
        <v>0</v>
      </c>
      <c r="S60" s="69">
        <v>0</v>
      </c>
      <c r="T60" s="69"/>
      <c r="U60" s="257">
        <v>0</v>
      </c>
      <c r="V60" s="259">
        <f t="shared" si="13"/>
        <v>33</v>
      </c>
    </row>
    <row r="61" spans="1:23" ht="39" customHeight="1" thickTop="1" thickBot="1">
      <c r="A61" s="72" t="e">
        <f t="shared" si="14"/>
        <v>#VALUE!</v>
      </c>
      <c r="B61" s="258" t="s">
        <v>67</v>
      </c>
      <c r="C61" s="69">
        <v>0</v>
      </c>
      <c r="D61" s="69">
        <v>0</v>
      </c>
      <c r="E61" s="69">
        <v>0</v>
      </c>
      <c r="F61" s="69">
        <v>0</v>
      </c>
      <c r="G61" s="69">
        <v>7</v>
      </c>
      <c r="H61" s="69">
        <v>0</v>
      </c>
      <c r="I61" s="69">
        <v>0</v>
      </c>
      <c r="J61" s="69"/>
      <c r="K61" s="69">
        <v>0</v>
      </c>
      <c r="L61" s="69">
        <v>9</v>
      </c>
      <c r="M61" s="69">
        <v>17</v>
      </c>
      <c r="N61" s="69">
        <v>0</v>
      </c>
      <c r="O61" s="69"/>
      <c r="P61" s="69">
        <v>0</v>
      </c>
      <c r="Q61" s="69">
        <v>0</v>
      </c>
      <c r="R61" s="69">
        <v>0</v>
      </c>
      <c r="S61" s="69">
        <v>0</v>
      </c>
      <c r="T61" s="69"/>
      <c r="U61" s="257">
        <v>0</v>
      </c>
      <c r="V61" s="259">
        <f t="shared" si="13"/>
        <v>33</v>
      </c>
    </row>
    <row r="62" spans="1:23" ht="39" customHeight="1" thickTop="1" thickBot="1">
      <c r="A62" s="72" t="e">
        <f t="shared" si="14"/>
        <v>#VALUE!</v>
      </c>
      <c r="B62" s="258" t="s">
        <v>73</v>
      </c>
      <c r="C62" s="69">
        <v>0</v>
      </c>
      <c r="D62" s="69">
        <v>0</v>
      </c>
      <c r="E62" s="69">
        <v>0</v>
      </c>
      <c r="F62" s="69">
        <v>0</v>
      </c>
      <c r="G62" s="69"/>
      <c r="H62" s="69">
        <v>0</v>
      </c>
      <c r="I62" s="69">
        <v>0</v>
      </c>
      <c r="J62" s="69"/>
      <c r="K62" s="69">
        <v>0</v>
      </c>
      <c r="L62" s="69">
        <v>0</v>
      </c>
      <c r="M62" s="69">
        <v>1</v>
      </c>
      <c r="N62" s="69">
        <v>27</v>
      </c>
      <c r="O62" s="69"/>
      <c r="P62" s="69">
        <v>0</v>
      </c>
      <c r="Q62" s="69">
        <v>0</v>
      </c>
      <c r="R62" s="69">
        <v>0</v>
      </c>
      <c r="S62" s="69">
        <v>0</v>
      </c>
      <c r="T62" s="69"/>
      <c r="U62" s="257">
        <v>0</v>
      </c>
      <c r="V62" s="259">
        <f t="shared" si="13"/>
        <v>28</v>
      </c>
    </row>
    <row r="63" spans="1:23" ht="39" customHeight="1" thickTop="1" thickBot="1">
      <c r="A63" s="72" t="e">
        <f t="shared" si="14"/>
        <v>#VALUE!</v>
      </c>
      <c r="B63" s="258" t="s">
        <v>192</v>
      </c>
      <c r="C63" s="69">
        <v>0</v>
      </c>
      <c r="D63" s="69">
        <v>0</v>
      </c>
      <c r="E63" s="69">
        <v>0</v>
      </c>
      <c r="F63" s="69">
        <v>0</v>
      </c>
      <c r="G63" s="69">
        <v>4</v>
      </c>
      <c r="H63" s="69">
        <v>0</v>
      </c>
      <c r="I63" s="69">
        <v>0</v>
      </c>
      <c r="J63" s="69"/>
      <c r="K63" s="69">
        <v>3</v>
      </c>
      <c r="L63" s="69">
        <v>0</v>
      </c>
      <c r="M63" s="69"/>
      <c r="N63" s="69">
        <v>0</v>
      </c>
      <c r="O63" s="69"/>
      <c r="P63" s="69">
        <v>0</v>
      </c>
      <c r="Q63" s="69">
        <v>0</v>
      </c>
      <c r="R63" s="69">
        <v>0</v>
      </c>
      <c r="S63" s="69">
        <v>0</v>
      </c>
      <c r="T63" s="69">
        <v>20</v>
      </c>
      <c r="U63" s="257">
        <v>0</v>
      </c>
      <c r="V63" s="259">
        <f t="shared" si="13"/>
        <v>27</v>
      </c>
    </row>
    <row r="64" spans="1:23" ht="39" customHeight="1" thickTop="1" thickBot="1">
      <c r="A64" s="72" t="e">
        <f t="shared" si="14"/>
        <v>#VALUE!</v>
      </c>
      <c r="B64" s="258" t="s">
        <v>57</v>
      </c>
      <c r="C64" s="69">
        <v>0</v>
      </c>
      <c r="D64" s="69">
        <v>0</v>
      </c>
      <c r="E64" s="69">
        <v>0</v>
      </c>
      <c r="F64" s="69">
        <v>0</v>
      </c>
      <c r="G64" s="69"/>
      <c r="H64" s="69">
        <v>0</v>
      </c>
      <c r="I64" s="69">
        <v>0</v>
      </c>
      <c r="J64" s="69"/>
      <c r="K64" s="69">
        <v>0</v>
      </c>
      <c r="L64" s="69">
        <v>0</v>
      </c>
      <c r="M64" s="69"/>
      <c r="N64" s="69">
        <v>0</v>
      </c>
      <c r="O64" s="69">
        <v>20</v>
      </c>
      <c r="P64" s="69">
        <v>0</v>
      </c>
      <c r="Q64" s="69">
        <v>2</v>
      </c>
      <c r="R64" s="69">
        <v>0</v>
      </c>
      <c r="S64" s="69">
        <v>3</v>
      </c>
      <c r="T64" s="69">
        <v>1</v>
      </c>
      <c r="U64" s="257">
        <v>0</v>
      </c>
      <c r="V64" s="259">
        <f t="shared" si="13"/>
        <v>26</v>
      </c>
    </row>
    <row r="65" spans="1:22" ht="39" customHeight="1" thickTop="1" thickBot="1">
      <c r="A65" s="72" t="e">
        <f t="shared" si="14"/>
        <v>#VALUE!</v>
      </c>
      <c r="B65" s="258" t="s">
        <v>76</v>
      </c>
      <c r="C65" s="69">
        <v>0</v>
      </c>
      <c r="D65" s="69">
        <v>0</v>
      </c>
      <c r="E65" s="69">
        <v>0</v>
      </c>
      <c r="F65" s="69">
        <v>0</v>
      </c>
      <c r="G65" s="69"/>
      <c r="H65" s="69">
        <v>0</v>
      </c>
      <c r="I65" s="69">
        <v>0</v>
      </c>
      <c r="J65" s="69"/>
      <c r="K65" s="69">
        <v>4</v>
      </c>
      <c r="L65" s="69">
        <v>0</v>
      </c>
      <c r="M65" s="69"/>
      <c r="N65" s="69">
        <v>0</v>
      </c>
      <c r="O65" s="69"/>
      <c r="P65" s="69">
        <v>0</v>
      </c>
      <c r="Q65" s="69">
        <v>0</v>
      </c>
      <c r="R65" s="69">
        <v>21</v>
      </c>
      <c r="S65" s="69">
        <v>0</v>
      </c>
      <c r="T65" s="69"/>
      <c r="U65" s="257">
        <v>0</v>
      </c>
      <c r="V65" s="259">
        <f t="shared" si="13"/>
        <v>25</v>
      </c>
    </row>
    <row r="66" spans="1:22" ht="39" customHeight="1" thickTop="1" thickBot="1">
      <c r="A66" s="72" t="e">
        <f t="shared" si="14"/>
        <v>#VALUE!</v>
      </c>
      <c r="B66" s="258" t="s">
        <v>74</v>
      </c>
      <c r="C66" s="69">
        <v>0</v>
      </c>
      <c r="D66" s="69">
        <v>0</v>
      </c>
      <c r="E66" s="69">
        <v>0</v>
      </c>
      <c r="F66" s="69">
        <v>0</v>
      </c>
      <c r="G66" s="69"/>
      <c r="H66" s="69">
        <v>0</v>
      </c>
      <c r="I66" s="69">
        <v>0</v>
      </c>
      <c r="J66" s="69"/>
      <c r="K66" s="69">
        <v>0</v>
      </c>
      <c r="L66" s="69">
        <v>0</v>
      </c>
      <c r="M66" s="69">
        <v>23</v>
      </c>
      <c r="N66" s="69">
        <v>0</v>
      </c>
      <c r="O66" s="69"/>
      <c r="P66" s="69">
        <v>0</v>
      </c>
      <c r="Q66" s="69">
        <v>0</v>
      </c>
      <c r="R66" s="69">
        <v>0</v>
      </c>
      <c r="S66" s="69">
        <v>0</v>
      </c>
      <c r="T66" s="69"/>
      <c r="U66" s="257">
        <v>0</v>
      </c>
      <c r="V66" s="259">
        <f t="shared" si="13"/>
        <v>23</v>
      </c>
    </row>
    <row r="67" spans="1:22" ht="39" customHeight="1" thickTop="1" thickBot="1">
      <c r="A67" s="72" t="e">
        <f t="shared" si="14"/>
        <v>#VALUE!</v>
      </c>
      <c r="B67" s="258" t="s">
        <v>72</v>
      </c>
      <c r="C67" s="69">
        <v>0</v>
      </c>
      <c r="D67" s="69">
        <v>0</v>
      </c>
      <c r="E67" s="69">
        <v>0</v>
      </c>
      <c r="F67" s="69">
        <v>0</v>
      </c>
      <c r="G67" s="69"/>
      <c r="H67" s="69">
        <v>0</v>
      </c>
      <c r="I67" s="69">
        <v>0</v>
      </c>
      <c r="J67" s="69"/>
      <c r="K67" s="69">
        <v>21</v>
      </c>
      <c r="L67" s="69">
        <v>0</v>
      </c>
      <c r="M67" s="69"/>
      <c r="N67" s="69">
        <v>0</v>
      </c>
      <c r="O67" s="69"/>
      <c r="P67" s="69">
        <v>0</v>
      </c>
      <c r="Q67" s="69">
        <v>0</v>
      </c>
      <c r="R67" s="69">
        <v>0</v>
      </c>
      <c r="S67" s="69">
        <v>0</v>
      </c>
      <c r="T67" s="69"/>
      <c r="U67" s="257">
        <v>0</v>
      </c>
      <c r="V67" s="259">
        <f t="shared" si="13"/>
        <v>21</v>
      </c>
    </row>
    <row r="68" spans="1:22" ht="39" customHeight="1" thickTop="1" thickBot="1">
      <c r="A68" s="72" t="e">
        <f t="shared" si="14"/>
        <v>#VALUE!</v>
      </c>
      <c r="B68" s="258" t="s">
        <v>59</v>
      </c>
      <c r="C68" s="69">
        <v>0</v>
      </c>
      <c r="D68" s="69">
        <v>0</v>
      </c>
      <c r="E68" s="69">
        <v>0</v>
      </c>
      <c r="F68" s="69">
        <v>0</v>
      </c>
      <c r="G68" s="69">
        <v>11</v>
      </c>
      <c r="H68" s="69">
        <v>0</v>
      </c>
      <c r="I68" s="69">
        <v>3</v>
      </c>
      <c r="J68" s="69"/>
      <c r="K68" s="69">
        <v>6</v>
      </c>
      <c r="L68" s="69">
        <v>0</v>
      </c>
      <c r="M68" s="69"/>
      <c r="N68" s="69">
        <v>0</v>
      </c>
      <c r="O68" s="69"/>
      <c r="P68" s="69">
        <v>0</v>
      </c>
      <c r="Q68" s="69">
        <v>0</v>
      </c>
      <c r="R68" s="69">
        <v>0</v>
      </c>
      <c r="S68" s="69">
        <v>0</v>
      </c>
      <c r="T68" s="69"/>
      <c r="U68" s="257">
        <v>0</v>
      </c>
      <c r="V68" s="259">
        <f t="shared" si="13"/>
        <v>20</v>
      </c>
    </row>
    <row r="69" spans="1:22" ht="39" customHeight="1" thickTop="1" thickBot="1">
      <c r="A69" s="72" t="e">
        <f t="shared" si="14"/>
        <v>#VALUE!</v>
      </c>
      <c r="B69" s="258" t="s">
        <v>69</v>
      </c>
      <c r="C69" s="69">
        <v>0</v>
      </c>
      <c r="D69" s="69">
        <v>0</v>
      </c>
      <c r="E69" s="69">
        <v>0</v>
      </c>
      <c r="F69" s="69">
        <v>0</v>
      </c>
      <c r="G69" s="69"/>
      <c r="H69" s="69">
        <v>0</v>
      </c>
      <c r="I69" s="69">
        <v>0</v>
      </c>
      <c r="J69" s="69"/>
      <c r="K69" s="69">
        <v>0</v>
      </c>
      <c r="L69" s="69">
        <v>0</v>
      </c>
      <c r="M69" s="69"/>
      <c r="N69" s="69">
        <v>0</v>
      </c>
      <c r="O69" s="69"/>
      <c r="P69" s="69">
        <v>0</v>
      </c>
      <c r="Q69" s="69">
        <v>0</v>
      </c>
      <c r="R69" s="69">
        <v>19</v>
      </c>
      <c r="S69" s="69">
        <v>0</v>
      </c>
      <c r="T69" s="69"/>
      <c r="U69" s="257">
        <v>0</v>
      </c>
      <c r="V69" s="259">
        <f t="shared" si="13"/>
        <v>19</v>
      </c>
    </row>
    <row r="70" spans="1:22" ht="39" customHeight="1" thickTop="1" thickBot="1">
      <c r="A70" s="72" t="e">
        <f t="shared" si="14"/>
        <v>#VALUE!</v>
      </c>
      <c r="B70" s="258" t="s">
        <v>70</v>
      </c>
      <c r="C70" s="69">
        <v>0</v>
      </c>
      <c r="D70" s="69">
        <v>0</v>
      </c>
      <c r="E70" s="69">
        <v>0</v>
      </c>
      <c r="F70" s="69">
        <v>0</v>
      </c>
      <c r="G70" s="69"/>
      <c r="H70" s="69">
        <v>0</v>
      </c>
      <c r="I70" s="69">
        <v>0</v>
      </c>
      <c r="J70" s="69"/>
      <c r="K70" s="69">
        <v>0</v>
      </c>
      <c r="L70" s="69">
        <v>13</v>
      </c>
      <c r="M70" s="69">
        <v>3</v>
      </c>
      <c r="N70" s="69">
        <v>0</v>
      </c>
      <c r="O70" s="69"/>
      <c r="P70" s="69">
        <v>0</v>
      </c>
      <c r="Q70" s="69">
        <v>0</v>
      </c>
      <c r="R70" s="69">
        <v>0</v>
      </c>
      <c r="S70" s="69">
        <v>0</v>
      </c>
      <c r="T70" s="69">
        <v>1</v>
      </c>
      <c r="U70" s="257">
        <v>0</v>
      </c>
      <c r="V70" s="259">
        <f t="shared" si="13"/>
        <v>17</v>
      </c>
    </row>
    <row r="71" spans="1:22" ht="39" customHeight="1" thickTop="1" thickBot="1">
      <c r="A71" s="72" t="e">
        <f t="shared" si="14"/>
        <v>#VALUE!</v>
      </c>
      <c r="B71" s="258" t="s">
        <v>77</v>
      </c>
      <c r="C71" s="69">
        <v>0</v>
      </c>
      <c r="D71" s="69">
        <v>0</v>
      </c>
      <c r="E71" s="69">
        <v>0</v>
      </c>
      <c r="F71" s="69">
        <v>0</v>
      </c>
      <c r="G71" s="69"/>
      <c r="H71" s="69">
        <v>0</v>
      </c>
      <c r="I71" s="69">
        <v>0</v>
      </c>
      <c r="J71" s="69"/>
      <c r="K71" s="69">
        <v>0</v>
      </c>
      <c r="L71" s="69">
        <v>16</v>
      </c>
      <c r="M71" s="69"/>
      <c r="N71" s="69">
        <v>0</v>
      </c>
      <c r="O71" s="69"/>
      <c r="P71" s="69">
        <v>0</v>
      </c>
      <c r="Q71" s="69">
        <v>0</v>
      </c>
      <c r="R71" s="69">
        <v>0</v>
      </c>
      <c r="S71" s="69">
        <v>0</v>
      </c>
      <c r="T71" s="69"/>
      <c r="U71" s="257">
        <v>0</v>
      </c>
      <c r="V71" s="259">
        <f t="shared" si="13"/>
        <v>16</v>
      </c>
    </row>
    <row r="72" spans="1:22" ht="39" customHeight="1" thickTop="1" thickBot="1">
      <c r="A72" s="72" t="e">
        <f t="shared" si="14"/>
        <v>#VALUE!</v>
      </c>
      <c r="B72" s="258" t="s">
        <v>52</v>
      </c>
      <c r="C72" s="69">
        <v>1</v>
      </c>
      <c r="D72" s="69">
        <v>0</v>
      </c>
      <c r="E72" s="69">
        <v>0</v>
      </c>
      <c r="F72" s="69">
        <v>0</v>
      </c>
      <c r="G72" s="69"/>
      <c r="H72" s="69">
        <v>0</v>
      </c>
      <c r="I72" s="69">
        <v>0</v>
      </c>
      <c r="J72" s="69"/>
      <c r="K72" s="69">
        <v>11</v>
      </c>
      <c r="L72" s="69">
        <v>1</v>
      </c>
      <c r="M72" s="69"/>
      <c r="N72" s="69">
        <v>0</v>
      </c>
      <c r="O72" s="69"/>
      <c r="P72" s="69">
        <v>0</v>
      </c>
      <c r="Q72" s="69">
        <v>0</v>
      </c>
      <c r="R72" s="69">
        <v>0</v>
      </c>
      <c r="S72" s="69">
        <v>0</v>
      </c>
      <c r="T72" s="69">
        <v>2</v>
      </c>
      <c r="U72" s="257">
        <v>0</v>
      </c>
      <c r="V72" s="259">
        <f t="shared" si="13"/>
        <v>15</v>
      </c>
    </row>
    <row r="73" spans="1:22" ht="39" customHeight="1" thickTop="1" thickBot="1">
      <c r="A73" s="72" t="e">
        <f t="shared" si="14"/>
        <v>#VALUE!</v>
      </c>
      <c r="B73" s="258" t="s">
        <v>62</v>
      </c>
      <c r="C73" s="69">
        <v>0</v>
      </c>
      <c r="D73" s="69">
        <v>0</v>
      </c>
      <c r="E73" s="69">
        <v>0</v>
      </c>
      <c r="F73" s="69">
        <v>0</v>
      </c>
      <c r="G73" s="69"/>
      <c r="H73" s="69">
        <v>0</v>
      </c>
      <c r="I73" s="69">
        <v>0</v>
      </c>
      <c r="J73" s="69"/>
      <c r="K73" s="69">
        <v>11</v>
      </c>
      <c r="L73" s="69">
        <v>1</v>
      </c>
      <c r="M73" s="69"/>
      <c r="N73" s="69">
        <v>2</v>
      </c>
      <c r="O73" s="69"/>
      <c r="P73" s="69">
        <v>0</v>
      </c>
      <c r="Q73" s="69">
        <v>0</v>
      </c>
      <c r="R73" s="69">
        <v>0</v>
      </c>
      <c r="S73" s="69">
        <v>0</v>
      </c>
      <c r="T73" s="69"/>
      <c r="U73" s="257">
        <v>0</v>
      </c>
      <c r="V73" s="259">
        <f t="shared" si="13"/>
        <v>14</v>
      </c>
    </row>
    <row r="74" spans="1:22" ht="39" customHeight="1" thickTop="1" thickBot="1">
      <c r="A74" s="72" t="e">
        <f t="shared" si="14"/>
        <v>#VALUE!</v>
      </c>
      <c r="B74" s="258" t="s">
        <v>54</v>
      </c>
      <c r="C74" s="69">
        <v>0</v>
      </c>
      <c r="D74" s="69">
        <v>0</v>
      </c>
      <c r="E74" s="69">
        <v>0</v>
      </c>
      <c r="F74" s="69">
        <v>0</v>
      </c>
      <c r="G74" s="69">
        <v>10</v>
      </c>
      <c r="H74" s="69">
        <v>1</v>
      </c>
      <c r="I74" s="69">
        <v>2</v>
      </c>
      <c r="J74" s="69"/>
      <c r="K74" s="69">
        <v>0</v>
      </c>
      <c r="L74" s="69">
        <v>0</v>
      </c>
      <c r="M74" s="69"/>
      <c r="N74" s="69">
        <v>0</v>
      </c>
      <c r="O74" s="69"/>
      <c r="P74" s="69">
        <v>0</v>
      </c>
      <c r="Q74" s="69">
        <v>0</v>
      </c>
      <c r="R74" s="69">
        <v>0</v>
      </c>
      <c r="S74" s="69">
        <v>0</v>
      </c>
      <c r="T74" s="69"/>
      <c r="U74" s="257">
        <v>0</v>
      </c>
      <c r="V74" s="259">
        <f t="shared" si="13"/>
        <v>13</v>
      </c>
    </row>
    <row r="75" spans="1:22" ht="39" customHeight="1" thickTop="1" thickBot="1">
      <c r="A75" s="72" t="e">
        <f t="shared" si="14"/>
        <v>#VALUE!</v>
      </c>
      <c r="B75" s="258" t="s">
        <v>61</v>
      </c>
      <c r="C75" s="69">
        <v>0</v>
      </c>
      <c r="D75" s="69">
        <v>0</v>
      </c>
      <c r="E75" s="69">
        <v>0</v>
      </c>
      <c r="F75" s="69">
        <v>0</v>
      </c>
      <c r="G75" s="69"/>
      <c r="H75" s="69">
        <v>0</v>
      </c>
      <c r="I75" s="69">
        <v>0</v>
      </c>
      <c r="J75" s="69"/>
      <c r="K75" s="69">
        <v>12</v>
      </c>
      <c r="L75" s="69">
        <v>0</v>
      </c>
      <c r="M75" s="69"/>
      <c r="N75" s="69">
        <v>0</v>
      </c>
      <c r="O75" s="69"/>
      <c r="P75" s="69">
        <v>0</v>
      </c>
      <c r="Q75" s="69">
        <v>0</v>
      </c>
      <c r="R75" s="69">
        <v>0</v>
      </c>
      <c r="S75" s="69">
        <v>0</v>
      </c>
      <c r="T75" s="69">
        <v>1</v>
      </c>
      <c r="U75" s="257">
        <v>0</v>
      </c>
      <c r="V75" s="259">
        <f t="shared" si="13"/>
        <v>13</v>
      </c>
    </row>
    <row r="76" spans="1:22" ht="39" customHeight="1" thickTop="1" thickBot="1">
      <c r="A76" s="72" t="e">
        <f t="shared" si="14"/>
        <v>#VALUE!</v>
      </c>
      <c r="B76" s="258" t="s">
        <v>53</v>
      </c>
      <c r="C76" s="69">
        <v>0</v>
      </c>
      <c r="D76" s="69">
        <v>0</v>
      </c>
      <c r="E76" s="69">
        <v>0</v>
      </c>
      <c r="F76" s="69">
        <v>0</v>
      </c>
      <c r="G76" s="69"/>
      <c r="H76" s="69">
        <v>0</v>
      </c>
      <c r="I76" s="69">
        <v>0</v>
      </c>
      <c r="J76" s="69"/>
      <c r="K76" s="69">
        <v>5</v>
      </c>
      <c r="L76" s="69">
        <v>1</v>
      </c>
      <c r="M76" s="69"/>
      <c r="N76" s="69">
        <v>0</v>
      </c>
      <c r="O76" s="69"/>
      <c r="P76" s="69">
        <v>0</v>
      </c>
      <c r="Q76" s="69">
        <v>0</v>
      </c>
      <c r="R76" s="69">
        <v>0</v>
      </c>
      <c r="S76" s="69">
        <v>0</v>
      </c>
      <c r="T76" s="69">
        <v>5</v>
      </c>
      <c r="U76" s="257">
        <v>0</v>
      </c>
      <c r="V76" s="259">
        <f t="shared" si="13"/>
        <v>11</v>
      </c>
    </row>
    <row r="77" spans="1:22" ht="39" customHeight="1" thickTop="1" thickBot="1">
      <c r="A77" s="72" t="e">
        <f t="shared" si="14"/>
        <v>#VALUE!</v>
      </c>
      <c r="B77" s="258" t="s">
        <v>79</v>
      </c>
      <c r="C77" s="69">
        <v>0</v>
      </c>
      <c r="D77" s="69">
        <v>0</v>
      </c>
      <c r="E77" s="69">
        <v>0</v>
      </c>
      <c r="F77" s="69">
        <v>0</v>
      </c>
      <c r="G77" s="69"/>
      <c r="H77" s="69">
        <v>0</v>
      </c>
      <c r="I77" s="69">
        <v>0</v>
      </c>
      <c r="J77" s="69"/>
      <c r="K77" s="69">
        <v>8</v>
      </c>
      <c r="L77" s="69">
        <v>1</v>
      </c>
      <c r="M77" s="69">
        <v>2</v>
      </c>
      <c r="N77" s="69">
        <v>0</v>
      </c>
      <c r="O77" s="69"/>
      <c r="P77" s="69">
        <v>0</v>
      </c>
      <c r="Q77" s="69">
        <v>0</v>
      </c>
      <c r="R77" s="69">
        <v>0</v>
      </c>
      <c r="S77" s="69">
        <v>0</v>
      </c>
      <c r="T77" s="69"/>
      <c r="U77" s="257">
        <v>0</v>
      </c>
      <c r="V77" s="259">
        <f t="shared" si="13"/>
        <v>11</v>
      </c>
    </row>
    <row r="78" spans="1:22" ht="39" customHeight="1" thickTop="1" thickBot="1">
      <c r="A78" s="72" t="e">
        <f t="shared" si="14"/>
        <v>#VALUE!</v>
      </c>
      <c r="B78" s="258" t="s">
        <v>80</v>
      </c>
      <c r="C78" s="69">
        <v>0</v>
      </c>
      <c r="D78" s="69">
        <v>0</v>
      </c>
      <c r="E78" s="69">
        <v>0</v>
      </c>
      <c r="F78" s="69">
        <v>0</v>
      </c>
      <c r="G78" s="69"/>
      <c r="H78" s="69">
        <v>0</v>
      </c>
      <c r="I78" s="69">
        <v>0</v>
      </c>
      <c r="J78" s="69"/>
      <c r="K78" s="69">
        <v>0</v>
      </c>
      <c r="L78" s="69">
        <v>10</v>
      </c>
      <c r="M78" s="69">
        <v>1</v>
      </c>
      <c r="N78" s="69">
        <v>0</v>
      </c>
      <c r="O78" s="69"/>
      <c r="P78" s="69">
        <v>0</v>
      </c>
      <c r="Q78" s="69">
        <v>0</v>
      </c>
      <c r="R78" s="69">
        <v>0</v>
      </c>
      <c r="S78" s="69">
        <v>0</v>
      </c>
      <c r="T78" s="69"/>
      <c r="U78" s="257">
        <v>0</v>
      </c>
      <c r="V78" s="259">
        <f t="shared" si="13"/>
        <v>11</v>
      </c>
    </row>
    <row r="79" spans="1:22" ht="39" customHeight="1" thickTop="1" thickBot="1">
      <c r="A79" s="72">
        <v>1</v>
      </c>
      <c r="B79" s="258" t="s">
        <v>50</v>
      </c>
      <c r="C79" s="69">
        <v>0</v>
      </c>
      <c r="D79" s="69">
        <v>0</v>
      </c>
      <c r="E79" s="69">
        <v>0</v>
      </c>
      <c r="F79" s="69">
        <v>0</v>
      </c>
      <c r="G79" s="69"/>
      <c r="H79" s="69">
        <v>0</v>
      </c>
      <c r="I79" s="69">
        <v>0</v>
      </c>
      <c r="J79" s="69"/>
      <c r="K79" s="69">
        <v>0</v>
      </c>
      <c r="L79" s="69">
        <v>5</v>
      </c>
      <c r="M79" s="69">
        <v>3</v>
      </c>
      <c r="N79" s="69">
        <v>1</v>
      </c>
      <c r="O79" s="69"/>
      <c r="P79" s="69">
        <v>0</v>
      </c>
      <c r="Q79" s="69">
        <v>0</v>
      </c>
      <c r="R79" s="69">
        <v>0</v>
      </c>
      <c r="S79" s="69">
        <v>0</v>
      </c>
      <c r="T79" s="69"/>
      <c r="U79" s="257">
        <v>0</v>
      </c>
      <c r="V79" s="259">
        <f t="shared" si="13"/>
        <v>9</v>
      </c>
    </row>
    <row r="80" spans="1:22" ht="39" customHeight="1" thickTop="1" thickBot="1">
      <c r="A80" s="72">
        <f t="shared" ref="A80:A86" si="15">+A79+1</f>
        <v>2</v>
      </c>
      <c r="B80" s="258" t="s">
        <v>190</v>
      </c>
      <c r="C80" s="69">
        <v>0</v>
      </c>
      <c r="D80" s="69">
        <v>0</v>
      </c>
      <c r="E80" s="69">
        <v>0</v>
      </c>
      <c r="F80" s="69">
        <v>0</v>
      </c>
      <c r="G80" s="69">
        <v>5</v>
      </c>
      <c r="H80" s="69">
        <v>0</v>
      </c>
      <c r="I80" s="69">
        <v>0</v>
      </c>
      <c r="J80" s="69"/>
      <c r="K80" s="69">
        <v>2</v>
      </c>
      <c r="L80" s="69">
        <v>0</v>
      </c>
      <c r="M80" s="69"/>
      <c r="N80" s="69">
        <v>0</v>
      </c>
      <c r="O80" s="69"/>
      <c r="P80" s="69">
        <v>0</v>
      </c>
      <c r="Q80" s="69">
        <v>0</v>
      </c>
      <c r="R80" s="69">
        <v>0</v>
      </c>
      <c r="S80" s="69">
        <v>0</v>
      </c>
      <c r="T80" s="69"/>
      <c r="U80" s="257">
        <v>0</v>
      </c>
      <c r="V80" s="259">
        <f t="shared" si="13"/>
        <v>7</v>
      </c>
    </row>
    <row r="81" spans="1:23" ht="39" customHeight="1" thickTop="1" thickBot="1">
      <c r="A81" s="72">
        <f t="shared" si="15"/>
        <v>3</v>
      </c>
      <c r="B81" s="258" t="s">
        <v>191</v>
      </c>
      <c r="C81" s="69">
        <v>0</v>
      </c>
      <c r="D81" s="69">
        <v>0</v>
      </c>
      <c r="E81" s="69">
        <v>0</v>
      </c>
      <c r="F81" s="69">
        <v>0</v>
      </c>
      <c r="G81" s="69"/>
      <c r="H81" s="69">
        <v>0</v>
      </c>
      <c r="I81" s="69">
        <v>0</v>
      </c>
      <c r="J81" s="69"/>
      <c r="K81" s="69">
        <v>0</v>
      </c>
      <c r="L81" s="69">
        <v>0</v>
      </c>
      <c r="M81" s="69"/>
      <c r="N81" s="69">
        <v>0</v>
      </c>
      <c r="O81" s="69">
        <v>7</v>
      </c>
      <c r="P81" s="69">
        <v>0</v>
      </c>
      <c r="Q81" s="69">
        <v>0</v>
      </c>
      <c r="R81" s="69">
        <v>0</v>
      </c>
      <c r="S81" s="69">
        <v>0</v>
      </c>
      <c r="T81" s="69"/>
      <c r="U81" s="257">
        <v>0</v>
      </c>
      <c r="V81" s="259">
        <f t="shared" si="13"/>
        <v>7</v>
      </c>
    </row>
    <row r="82" spans="1:23" ht="39" customHeight="1" thickTop="1" thickBot="1">
      <c r="A82" s="72">
        <f t="shared" si="15"/>
        <v>4</v>
      </c>
      <c r="B82" s="258" t="s">
        <v>68</v>
      </c>
      <c r="C82" s="69">
        <v>0</v>
      </c>
      <c r="D82" s="69">
        <v>0</v>
      </c>
      <c r="E82" s="69">
        <v>0</v>
      </c>
      <c r="F82" s="69">
        <v>0</v>
      </c>
      <c r="G82" s="69"/>
      <c r="H82" s="69">
        <v>0</v>
      </c>
      <c r="I82" s="69">
        <v>0</v>
      </c>
      <c r="J82" s="69"/>
      <c r="K82" s="69">
        <v>0</v>
      </c>
      <c r="L82" s="69">
        <v>6</v>
      </c>
      <c r="M82" s="69"/>
      <c r="N82" s="69">
        <v>1</v>
      </c>
      <c r="O82" s="69"/>
      <c r="P82" s="69">
        <v>0</v>
      </c>
      <c r="Q82" s="69">
        <v>0</v>
      </c>
      <c r="R82" s="69">
        <v>0</v>
      </c>
      <c r="S82" s="69">
        <v>0</v>
      </c>
      <c r="T82" s="69"/>
      <c r="U82" s="257">
        <v>0</v>
      </c>
      <c r="V82" s="259">
        <f t="shared" si="13"/>
        <v>7</v>
      </c>
    </row>
    <row r="83" spans="1:23" ht="39" customHeight="1" thickTop="1" thickBot="1">
      <c r="A83" s="72">
        <f t="shared" si="15"/>
        <v>5</v>
      </c>
      <c r="B83" s="258" t="s">
        <v>58</v>
      </c>
      <c r="C83" s="69">
        <v>0</v>
      </c>
      <c r="D83" s="69">
        <v>0</v>
      </c>
      <c r="E83" s="69">
        <v>0</v>
      </c>
      <c r="F83" s="69">
        <v>0</v>
      </c>
      <c r="G83" s="69"/>
      <c r="H83" s="69">
        <v>0</v>
      </c>
      <c r="I83" s="69">
        <v>0</v>
      </c>
      <c r="J83" s="69"/>
      <c r="K83" s="69">
        <v>0</v>
      </c>
      <c r="L83" s="69">
        <v>3</v>
      </c>
      <c r="M83" s="69"/>
      <c r="N83" s="69">
        <v>0</v>
      </c>
      <c r="O83" s="69"/>
      <c r="P83" s="69">
        <v>0</v>
      </c>
      <c r="Q83" s="69">
        <v>0</v>
      </c>
      <c r="R83" s="69">
        <v>0</v>
      </c>
      <c r="S83" s="69">
        <v>0</v>
      </c>
      <c r="T83" s="69"/>
      <c r="U83" s="257">
        <v>0</v>
      </c>
      <c r="V83" s="259">
        <f t="shared" si="13"/>
        <v>3</v>
      </c>
    </row>
    <row r="84" spans="1:23" ht="39" customHeight="1" thickTop="1" thickBot="1">
      <c r="A84" s="72">
        <f t="shared" si="15"/>
        <v>6</v>
      </c>
      <c r="B84" s="258" t="s">
        <v>65</v>
      </c>
      <c r="C84" s="69">
        <v>0</v>
      </c>
      <c r="D84" s="69">
        <v>0</v>
      </c>
      <c r="E84" s="69">
        <v>0</v>
      </c>
      <c r="F84" s="69">
        <v>0</v>
      </c>
      <c r="G84" s="69"/>
      <c r="H84" s="69">
        <v>0</v>
      </c>
      <c r="I84" s="69">
        <v>0</v>
      </c>
      <c r="J84" s="69"/>
      <c r="K84" s="69">
        <v>0</v>
      </c>
      <c r="L84" s="69">
        <v>0</v>
      </c>
      <c r="M84" s="69"/>
      <c r="N84" s="69">
        <v>0</v>
      </c>
      <c r="O84" s="69">
        <v>2</v>
      </c>
      <c r="P84" s="69">
        <v>0</v>
      </c>
      <c r="Q84" s="69">
        <v>0</v>
      </c>
      <c r="R84" s="69">
        <v>0</v>
      </c>
      <c r="S84" s="69">
        <v>0</v>
      </c>
      <c r="T84" s="69"/>
      <c r="U84" s="257">
        <v>0</v>
      </c>
      <c r="V84" s="259">
        <f t="shared" si="13"/>
        <v>2</v>
      </c>
    </row>
    <row r="85" spans="1:23" ht="39" customHeight="1" thickTop="1" thickBot="1">
      <c r="A85" s="72">
        <f t="shared" si="15"/>
        <v>7</v>
      </c>
      <c r="B85" s="258" t="s">
        <v>56</v>
      </c>
      <c r="C85" s="69">
        <v>0</v>
      </c>
      <c r="D85" s="69">
        <v>0</v>
      </c>
      <c r="E85" s="69">
        <v>0</v>
      </c>
      <c r="F85" s="69">
        <v>0</v>
      </c>
      <c r="G85" s="69"/>
      <c r="H85" s="69">
        <v>1</v>
      </c>
      <c r="I85" s="69">
        <v>0</v>
      </c>
      <c r="J85" s="69"/>
      <c r="K85" s="69">
        <v>0</v>
      </c>
      <c r="L85" s="69">
        <v>0</v>
      </c>
      <c r="M85" s="69"/>
      <c r="N85" s="69">
        <v>0</v>
      </c>
      <c r="O85" s="69"/>
      <c r="P85" s="69">
        <v>0</v>
      </c>
      <c r="Q85" s="69">
        <v>0</v>
      </c>
      <c r="R85" s="69">
        <v>0</v>
      </c>
      <c r="S85" s="69">
        <v>0</v>
      </c>
      <c r="T85" s="69"/>
      <c r="U85" s="257">
        <v>0</v>
      </c>
      <c r="V85" s="259">
        <f t="shared" si="13"/>
        <v>1</v>
      </c>
    </row>
    <row r="86" spans="1:23" ht="39" customHeight="1" thickTop="1" thickBot="1">
      <c r="A86" s="73">
        <f t="shared" si="15"/>
        <v>8</v>
      </c>
      <c r="B86" s="260" t="s">
        <v>64</v>
      </c>
      <c r="C86" s="71">
        <v>0</v>
      </c>
      <c r="D86" s="71">
        <v>0</v>
      </c>
      <c r="E86" s="71">
        <v>0</v>
      </c>
      <c r="F86" s="71">
        <v>0</v>
      </c>
      <c r="G86" s="71"/>
      <c r="H86" s="69">
        <v>0</v>
      </c>
      <c r="I86" s="69">
        <v>0</v>
      </c>
      <c r="J86" s="71"/>
      <c r="K86" s="71">
        <v>0</v>
      </c>
      <c r="L86" s="71">
        <v>0</v>
      </c>
      <c r="M86" s="71"/>
      <c r="N86" s="71">
        <v>0</v>
      </c>
      <c r="O86" s="71"/>
      <c r="P86" s="69">
        <v>0</v>
      </c>
      <c r="Q86" s="69">
        <v>0</v>
      </c>
      <c r="R86" s="71">
        <v>0</v>
      </c>
      <c r="S86" s="71">
        <v>0</v>
      </c>
      <c r="T86" s="71"/>
      <c r="U86" s="257">
        <v>0</v>
      </c>
      <c r="V86" s="259">
        <f t="shared" si="13"/>
        <v>0</v>
      </c>
    </row>
    <row r="87" spans="1:23" s="67" customFormat="1" ht="56.25" customHeight="1" thickTop="1" thickBot="1">
      <c r="A87" s="794"/>
      <c r="B87" s="794"/>
      <c r="C87" s="795"/>
      <c r="D87" s="795"/>
      <c r="E87" s="795"/>
      <c r="F87" s="795"/>
      <c r="G87" s="795"/>
      <c r="H87" s="795"/>
      <c r="I87" s="795"/>
      <c r="J87" s="795"/>
      <c r="K87" s="795"/>
      <c r="L87" s="795"/>
      <c r="M87" s="795"/>
      <c r="N87" s="795"/>
      <c r="O87" s="798" t="s">
        <v>206</v>
      </c>
      <c r="P87" s="799"/>
      <c r="Q87" s="799"/>
      <c r="R87" s="799"/>
      <c r="S87" s="799"/>
      <c r="T87" s="799"/>
      <c r="U87" s="799"/>
      <c r="V87" s="800"/>
      <c r="W87" s="247"/>
    </row>
    <row r="88" spans="1:23" ht="39" customHeight="1" thickTop="1" thickBot="1">
      <c r="A88" s="801" t="s">
        <v>211</v>
      </c>
      <c r="B88" s="802"/>
      <c r="C88" s="255">
        <v>16</v>
      </c>
      <c r="D88" s="255">
        <v>51</v>
      </c>
      <c r="E88" s="255">
        <v>70</v>
      </c>
      <c r="F88" s="255">
        <v>5</v>
      </c>
      <c r="G88" s="255">
        <v>5</v>
      </c>
      <c r="H88" s="255">
        <v>3</v>
      </c>
      <c r="I88" s="255">
        <v>1</v>
      </c>
      <c r="J88" s="255">
        <v>7</v>
      </c>
      <c r="K88" s="255">
        <v>15</v>
      </c>
      <c r="L88" s="255">
        <v>1</v>
      </c>
      <c r="M88" s="255">
        <v>6</v>
      </c>
      <c r="N88" s="255">
        <v>0</v>
      </c>
      <c r="O88" s="255">
        <v>56</v>
      </c>
      <c r="P88" s="255">
        <v>6</v>
      </c>
      <c r="Q88" s="255">
        <v>28</v>
      </c>
      <c r="R88" s="255">
        <v>0</v>
      </c>
      <c r="S88" s="255">
        <v>4</v>
      </c>
      <c r="T88" s="255">
        <v>2</v>
      </c>
      <c r="U88" s="255">
        <v>30</v>
      </c>
      <c r="V88" s="255">
        <f t="shared" ref="V88:V103" si="16">SUM(C88:U88)</f>
        <v>306</v>
      </c>
    </row>
    <row r="89" spans="1:23" ht="39" customHeight="1" thickTop="1">
      <c r="A89" s="256" t="e">
        <f t="shared" ref="A89:A95" si="17">+A88+1</f>
        <v>#VALUE!</v>
      </c>
      <c r="B89" s="98" t="s">
        <v>196</v>
      </c>
      <c r="C89" s="99">
        <v>5</v>
      </c>
      <c r="D89" s="99">
        <v>25</v>
      </c>
      <c r="E89" s="99">
        <v>23</v>
      </c>
      <c r="F89" s="99">
        <v>3</v>
      </c>
      <c r="G89" s="99">
        <v>5</v>
      </c>
      <c r="H89" s="99">
        <v>1</v>
      </c>
      <c r="I89" s="99">
        <v>1</v>
      </c>
      <c r="J89" s="99">
        <v>4</v>
      </c>
      <c r="K89" s="99">
        <v>13</v>
      </c>
      <c r="L89" s="99">
        <v>1</v>
      </c>
      <c r="M89" s="99">
        <v>6</v>
      </c>
      <c r="N89" s="99">
        <v>0</v>
      </c>
      <c r="O89" s="99">
        <v>30</v>
      </c>
      <c r="P89" s="99">
        <v>4</v>
      </c>
      <c r="Q89" s="99">
        <v>12</v>
      </c>
      <c r="R89" s="99">
        <v>0</v>
      </c>
      <c r="S89" s="99">
        <v>1</v>
      </c>
      <c r="T89" s="99">
        <v>2</v>
      </c>
      <c r="U89" s="99">
        <v>9</v>
      </c>
      <c r="V89" s="99">
        <f t="shared" si="16"/>
        <v>145</v>
      </c>
    </row>
    <row r="90" spans="1:23" ht="39" customHeight="1">
      <c r="A90" s="72" t="e">
        <f t="shared" si="17"/>
        <v>#VALUE!</v>
      </c>
      <c r="B90" s="98" t="s">
        <v>86</v>
      </c>
      <c r="C90" s="89">
        <v>0</v>
      </c>
      <c r="D90" s="89">
        <v>6</v>
      </c>
      <c r="E90" s="89">
        <v>64</v>
      </c>
      <c r="F90" s="89">
        <v>2</v>
      </c>
      <c r="G90" s="89"/>
      <c r="H90" s="89">
        <v>0</v>
      </c>
      <c r="I90" s="89">
        <v>0</v>
      </c>
      <c r="J90" s="89">
        <v>3</v>
      </c>
      <c r="K90" s="89">
        <v>0</v>
      </c>
      <c r="L90" s="89">
        <v>0</v>
      </c>
      <c r="M90" s="89"/>
      <c r="N90" s="89">
        <v>0</v>
      </c>
      <c r="O90" s="89"/>
      <c r="P90" s="89">
        <v>0</v>
      </c>
      <c r="Q90" s="89">
        <v>0</v>
      </c>
      <c r="R90" s="89">
        <v>0</v>
      </c>
      <c r="S90" s="89">
        <v>0</v>
      </c>
      <c r="T90" s="89"/>
      <c r="U90" s="89">
        <v>0</v>
      </c>
      <c r="V90" s="89">
        <f t="shared" si="16"/>
        <v>75</v>
      </c>
    </row>
    <row r="91" spans="1:23" ht="39" customHeight="1">
      <c r="A91" s="72" t="e">
        <f t="shared" si="17"/>
        <v>#VALUE!</v>
      </c>
      <c r="B91" s="98" t="s">
        <v>82</v>
      </c>
      <c r="C91" s="89">
        <v>11</v>
      </c>
      <c r="D91" s="89">
        <v>39</v>
      </c>
      <c r="E91" s="89">
        <v>6</v>
      </c>
      <c r="F91" s="89">
        <v>2</v>
      </c>
      <c r="G91" s="89">
        <v>1</v>
      </c>
      <c r="H91" s="89">
        <v>2</v>
      </c>
      <c r="I91" s="89">
        <v>0</v>
      </c>
      <c r="J91" s="89">
        <v>1</v>
      </c>
      <c r="K91" s="89">
        <v>0</v>
      </c>
      <c r="L91" s="89">
        <v>0</v>
      </c>
      <c r="M91" s="89"/>
      <c r="N91" s="89">
        <v>0</v>
      </c>
      <c r="O91" s="89">
        <v>1</v>
      </c>
      <c r="P91" s="89">
        <v>0</v>
      </c>
      <c r="Q91" s="89">
        <v>1</v>
      </c>
      <c r="R91" s="89">
        <v>0</v>
      </c>
      <c r="S91" s="89">
        <v>0</v>
      </c>
      <c r="T91" s="89"/>
      <c r="U91" s="89">
        <v>0</v>
      </c>
      <c r="V91" s="89">
        <f t="shared" si="16"/>
        <v>64</v>
      </c>
    </row>
    <row r="92" spans="1:23" ht="39" customHeight="1">
      <c r="A92" s="72" t="e">
        <f t="shared" si="17"/>
        <v>#VALUE!</v>
      </c>
      <c r="B92" s="98" t="s">
        <v>84</v>
      </c>
      <c r="C92" s="89">
        <v>0</v>
      </c>
      <c r="D92" s="89">
        <v>0</v>
      </c>
      <c r="E92" s="89">
        <v>0</v>
      </c>
      <c r="F92" s="89">
        <v>0</v>
      </c>
      <c r="G92" s="89"/>
      <c r="H92" s="89">
        <v>0</v>
      </c>
      <c r="I92" s="89">
        <v>1</v>
      </c>
      <c r="J92" s="89"/>
      <c r="K92" s="89">
        <v>0</v>
      </c>
      <c r="L92" s="89">
        <v>0</v>
      </c>
      <c r="M92" s="89"/>
      <c r="N92" s="89">
        <v>0</v>
      </c>
      <c r="O92" s="89">
        <v>14</v>
      </c>
      <c r="P92" s="89">
        <v>2</v>
      </c>
      <c r="Q92" s="89">
        <v>10</v>
      </c>
      <c r="R92" s="89">
        <v>0</v>
      </c>
      <c r="S92" s="89">
        <v>0</v>
      </c>
      <c r="T92" s="89"/>
      <c r="U92" s="89">
        <v>27</v>
      </c>
      <c r="V92" s="89">
        <f t="shared" si="16"/>
        <v>54</v>
      </c>
    </row>
    <row r="93" spans="1:23" ht="39" customHeight="1">
      <c r="A93" s="72" t="e">
        <f t="shared" si="17"/>
        <v>#VALUE!</v>
      </c>
      <c r="B93" s="74" t="s">
        <v>92</v>
      </c>
      <c r="C93" s="69">
        <v>0</v>
      </c>
      <c r="D93" s="69">
        <v>5</v>
      </c>
      <c r="E93" s="69">
        <v>0</v>
      </c>
      <c r="F93" s="69">
        <v>1</v>
      </c>
      <c r="G93" s="69">
        <v>2</v>
      </c>
      <c r="H93" s="69">
        <v>1</v>
      </c>
      <c r="I93" s="69">
        <v>0</v>
      </c>
      <c r="J93" s="69">
        <v>1</v>
      </c>
      <c r="K93" s="69">
        <v>0</v>
      </c>
      <c r="L93" s="69">
        <v>0</v>
      </c>
      <c r="M93" s="69"/>
      <c r="N93" s="69">
        <v>0</v>
      </c>
      <c r="O93" s="69">
        <v>29</v>
      </c>
      <c r="P93" s="69">
        <v>3</v>
      </c>
      <c r="Q93" s="269">
        <v>1</v>
      </c>
      <c r="R93" s="69">
        <v>0</v>
      </c>
      <c r="S93" s="69">
        <v>3</v>
      </c>
      <c r="T93" s="69"/>
      <c r="U93" s="69">
        <v>3</v>
      </c>
      <c r="V93" s="259">
        <f t="shared" si="16"/>
        <v>49</v>
      </c>
    </row>
    <row r="94" spans="1:23" ht="39" customHeight="1">
      <c r="A94" s="72" t="e">
        <f t="shared" si="17"/>
        <v>#VALUE!</v>
      </c>
      <c r="B94" s="74" t="s">
        <v>85</v>
      </c>
      <c r="C94" s="69">
        <v>0</v>
      </c>
      <c r="D94" s="69">
        <v>1</v>
      </c>
      <c r="E94" s="69">
        <v>33</v>
      </c>
      <c r="F94" s="69">
        <v>1</v>
      </c>
      <c r="G94" s="69"/>
      <c r="H94" s="69">
        <v>0</v>
      </c>
      <c r="I94" s="69">
        <v>0</v>
      </c>
      <c r="J94" s="69">
        <v>1</v>
      </c>
      <c r="K94" s="69">
        <v>0</v>
      </c>
      <c r="L94" s="69">
        <v>0</v>
      </c>
      <c r="M94" s="69"/>
      <c r="N94" s="69">
        <v>0</v>
      </c>
      <c r="O94" s="69">
        <v>1</v>
      </c>
      <c r="P94" s="69">
        <v>1</v>
      </c>
      <c r="Q94" s="69">
        <v>0</v>
      </c>
      <c r="R94" s="69">
        <v>0</v>
      </c>
      <c r="S94" s="69">
        <v>0</v>
      </c>
      <c r="T94" s="69"/>
      <c r="U94" s="69">
        <v>0</v>
      </c>
      <c r="V94" s="259">
        <f t="shared" si="16"/>
        <v>38</v>
      </c>
    </row>
    <row r="95" spans="1:23" ht="39" customHeight="1">
      <c r="A95" s="72" t="e">
        <f t="shared" si="17"/>
        <v>#VALUE!</v>
      </c>
      <c r="B95" s="74" t="s">
        <v>87</v>
      </c>
      <c r="C95" s="69">
        <v>0</v>
      </c>
      <c r="D95" s="69">
        <v>7</v>
      </c>
      <c r="E95" s="69">
        <v>0</v>
      </c>
      <c r="F95" s="69">
        <v>0</v>
      </c>
      <c r="G95" s="69"/>
      <c r="H95" s="69">
        <v>0</v>
      </c>
      <c r="I95" s="69">
        <v>0</v>
      </c>
      <c r="J95" s="69"/>
      <c r="K95" s="69">
        <v>0</v>
      </c>
      <c r="L95" s="69">
        <v>0</v>
      </c>
      <c r="M95" s="69"/>
      <c r="N95" s="69">
        <v>0</v>
      </c>
      <c r="O95" s="69">
        <v>14</v>
      </c>
      <c r="P95" s="69">
        <v>1</v>
      </c>
      <c r="Q95" s="69">
        <v>3</v>
      </c>
      <c r="R95" s="69">
        <v>0</v>
      </c>
      <c r="S95" s="69">
        <v>1</v>
      </c>
      <c r="T95" s="69"/>
      <c r="U95" s="69">
        <v>2</v>
      </c>
      <c r="V95" s="259">
        <f t="shared" si="16"/>
        <v>28</v>
      </c>
    </row>
    <row r="96" spans="1:23" ht="39" customHeight="1">
      <c r="A96" s="72">
        <v>1</v>
      </c>
      <c r="B96" s="74" t="s">
        <v>81</v>
      </c>
      <c r="C96" s="69">
        <v>0</v>
      </c>
      <c r="D96" s="69">
        <v>0</v>
      </c>
      <c r="E96" s="69">
        <v>1</v>
      </c>
      <c r="F96" s="69">
        <v>0</v>
      </c>
      <c r="G96" s="69"/>
      <c r="H96" s="69">
        <v>0</v>
      </c>
      <c r="I96" s="69">
        <v>0</v>
      </c>
      <c r="J96" s="69"/>
      <c r="K96" s="69">
        <v>0</v>
      </c>
      <c r="L96" s="69">
        <v>0</v>
      </c>
      <c r="M96" s="69"/>
      <c r="N96" s="69">
        <v>0</v>
      </c>
      <c r="O96" s="69">
        <v>2</v>
      </c>
      <c r="P96" s="69">
        <v>1</v>
      </c>
      <c r="Q96" s="69">
        <v>20</v>
      </c>
      <c r="R96" s="69">
        <v>0</v>
      </c>
      <c r="S96" s="69">
        <v>0</v>
      </c>
      <c r="T96" s="69"/>
      <c r="U96" s="69">
        <v>3</v>
      </c>
      <c r="V96" s="259">
        <f t="shared" si="16"/>
        <v>27</v>
      </c>
    </row>
    <row r="97" spans="1:23" ht="39" customHeight="1">
      <c r="A97" s="72">
        <f t="shared" ref="A97:A103" si="18">+A96+1</f>
        <v>2</v>
      </c>
      <c r="B97" s="75" t="s">
        <v>194</v>
      </c>
      <c r="C97" s="69">
        <v>0</v>
      </c>
      <c r="D97" s="69">
        <v>0</v>
      </c>
      <c r="E97" s="69">
        <v>0</v>
      </c>
      <c r="F97" s="69">
        <v>0</v>
      </c>
      <c r="G97" s="69">
        <v>2</v>
      </c>
      <c r="H97" s="69">
        <v>0</v>
      </c>
      <c r="I97" s="69">
        <v>0</v>
      </c>
      <c r="J97" s="69"/>
      <c r="K97" s="69">
        <v>15</v>
      </c>
      <c r="L97" s="69">
        <v>0</v>
      </c>
      <c r="M97" s="69">
        <v>6</v>
      </c>
      <c r="N97" s="69">
        <v>0</v>
      </c>
      <c r="O97" s="69"/>
      <c r="P97" s="69">
        <v>0</v>
      </c>
      <c r="Q97" s="69">
        <v>0</v>
      </c>
      <c r="R97" s="69">
        <v>0</v>
      </c>
      <c r="S97" s="69">
        <v>0</v>
      </c>
      <c r="T97" s="69">
        <v>2</v>
      </c>
      <c r="U97" s="69">
        <v>0</v>
      </c>
      <c r="V97" s="259">
        <f t="shared" si="16"/>
        <v>25</v>
      </c>
    </row>
    <row r="98" spans="1:23" ht="39" customHeight="1">
      <c r="A98" s="72">
        <f t="shared" si="18"/>
        <v>3</v>
      </c>
      <c r="B98" s="74" t="s">
        <v>91</v>
      </c>
      <c r="C98" s="69">
        <v>11</v>
      </c>
      <c r="D98" s="69">
        <v>11</v>
      </c>
      <c r="E98" s="69">
        <v>0</v>
      </c>
      <c r="F98" s="69">
        <v>0</v>
      </c>
      <c r="G98" s="69"/>
      <c r="H98" s="69">
        <v>1</v>
      </c>
      <c r="I98" s="69">
        <v>0</v>
      </c>
      <c r="J98" s="69"/>
      <c r="K98" s="69">
        <v>0</v>
      </c>
      <c r="L98" s="69">
        <v>0</v>
      </c>
      <c r="M98" s="69"/>
      <c r="N98" s="69">
        <v>0</v>
      </c>
      <c r="O98" s="69"/>
      <c r="P98" s="69">
        <v>0</v>
      </c>
      <c r="Q98" s="69">
        <v>0</v>
      </c>
      <c r="R98" s="69">
        <v>0</v>
      </c>
      <c r="S98" s="69">
        <v>0</v>
      </c>
      <c r="T98" s="69"/>
      <c r="U98" s="69">
        <v>0</v>
      </c>
      <c r="V98" s="259">
        <f t="shared" si="16"/>
        <v>23</v>
      </c>
    </row>
    <row r="99" spans="1:23" ht="39" customHeight="1">
      <c r="A99" s="72">
        <f t="shared" si="18"/>
        <v>4</v>
      </c>
      <c r="B99" s="74" t="s">
        <v>90</v>
      </c>
      <c r="C99" s="69">
        <v>0</v>
      </c>
      <c r="D99" s="69">
        <v>0</v>
      </c>
      <c r="E99" s="69">
        <v>1</v>
      </c>
      <c r="F99" s="69">
        <v>0</v>
      </c>
      <c r="G99" s="69"/>
      <c r="H99" s="69">
        <v>0</v>
      </c>
      <c r="I99" s="69">
        <v>0</v>
      </c>
      <c r="J99" s="69"/>
      <c r="K99" s="69">
        <v>0</v>
      </c>
      <c r="L99" s="69">
        <v>0</v>
      </c>
      <c r="M99" s="69"/>
      <c r="N99" s="69">
        <v>0</v>
      </c>
      <c r="O99" s="69">
        <v>3</v>
      </c>
      <c r="P99" s="69">
        <v>0</v>
      </c>
      <c r="Q99" s="69">
        <v>0</v>
      </c>
      <c r="R99" s="69">
        <v>0</v>
      </c>
      <c r="S99" s="69">
        <v>0</v>
      </c>
      <c r="T99" s="69"/>
      <c r="U99" s="69">
        <v>14</v>
      </c>
      <c r="V99" s="259">
        <f t="shared" si="16"/>
        <v>18</v>
      </c>
    </row>
    <row r="100" spans="1:23" ht="39" customHeight="1">
      <c r="A100" s="72">
        <f t="shared" si="18"/>
        <v>5</v>
      </c>
      <c r="B100" s="74" t="s">
        <v>83</v>
      </c>
      <c r="C100" s="69">
        <v>0</v>
      </c>
      <c r="D100" s="69">
        <v>0</v>
      </c>
      <c r="E100" s="69">
        <v>0</v>
      </c>
      <c r="F100" s="69">
        <v>0</v>
      </c>
      <c r="G100" s="69">
        <v>1</v>
      </c>
      <c r="H100" s="69">
        <v>0</v>
      </c>
      <c r="I100" s="69">
        <v>0</v>
      </c>
      <c r="J100" s="69">
        <v>3</v>
      </c>
      <c r="K100" s="69">
        <v>0</v>
      </c>
      <c r="L100" s="69">
        <v>0</v>
      </c>
      <c r="M100" s="69"/>
      <c r="N100" s="69">
        <v>0</v>
      </c>
      <c r="O100" s="69">
        <v>1</v>
      </c>
      <c r="P100" s="69">
        <v>0</v>
      </c>
      <c r="Q100" s="69">
        <v>0</v>
      </c>
      <c r="R100" s="69">
        <v>0</v>
      </c>
      <c r="S100" s="69">
        <v>0</v>
      </c>
      <c r="T100" s="69"/>
      <c r="U100" s="69">
        <v>0</v>
      </c>
      <c r="V100" s="259">
        <f t="shared" si="16"/>
        <v>5</v>
      </c>
    </row>
    <row r="101" spans="1:23" ht="39" customHeight="1">
      <c r="A101" s="72">
        <f t="shared" si="18"/>
        <v>6</v>
      </c>
      <c r="B101" s="74" t="s">
        <v>88</v>
      </c>
      <c r="C101" s="69">
        <v>0</v>
      </c>
      <c r="D101" s="69">
        <v>0</v>
      </c>
      <c r="E101" s="69">
        <v>0</v>
      </c>
      <c r="F101" s="69">
        <v>0</v>
      </c>
      <c r="G101" s="69"/>
      <c r="H101" s="69">
        <v>0</v>
      </c>
      <c r="I101" s="69">
        <v>0</v>
      </c>
      <c r="J101" s="69"/>
      <c r="K101" s="69">
        <v>0</v>
      </c>
      <c r="L101" s="69">
        <v>0</v>
      </c>
      <c r="M101" s="69"/>
      <c r="N101" s="69">
        <v>0</v>
      </c>
      <c r="O101" s="69">
        <v>4</v>
      </c>
      <c r="P101" s="69">
        <v>0</v>
      </c>
      <c r="Q101" s="69">
        <v>0</v>
      </c>
      <c r="R101" s="69">
        <v>0</v>
      </c>
      <c r="S101" s="69">
        <v>0</v>
      </c>
      <c r="T101" s="69"/>
      <c r="U101" s="69">
        <v>0</v>
      </c>
      <c r="V101" s="259">
        <f t="shared" si="16"/>
        <v>4</v>
      </c>
    </row>
    <row r="102" spans="1:23" ht="39" customHeight="1">
      <c r="A102" s="72">
        <f t="shared" si="18"/>
        <v>7</v>
      </c>
      <c r="B102" s="74" t="s">
        <v>195</v>
      </c>
      <c r="C102" s="69">
        <v>2</v>
      </c>
      <c r="D102" s="69">
        <v>0</v>
      </c>
      <c r="E102" s="69">
        <v>1</v>
      </c>
      <c r="F102" s="69">
        <v>0</v>
      </c>
      <c r="G102" s="69"/>
      <c r="H102" s="69">
        <v>0</v>
      </c>
      <c r="I102" s="69">
        <v>0</v>
      </c>
      <c r="J102" s="69"/>
      <c r="K102" s="69">
        <v>0</v>
      </c>
      <c r="L102" s="69">
        <v>0</v>
      </c>
      <c r="M102" s="69"/>
      <c r="N102" s="69">
        <v>0</v>
      </c>
      <c r="O102" s="69"/>
      <c r="P102" s="69">
        <v>0</v>
      </c>
      <c r="Q102" s="69">
        <v>0</v>
      </c>
      <c r="R102" s="69">
        <v>0</v>
      </c>
      <c r="S102" s="69">
        <v>0</v>
      </c>
      <c r="T102" s="69"/>
      <c r="U102" s="69">
        <v>0</v>
      </c>
      <c r="V102" s="259">
        <f t="shared" si="16"/>
        <v>3</v>
      </c>
    </row>
    <row r="103" spans="1:23" ht="39" customHeight="1" thickBot="1">
      <c r="A103" s="73">
        <f t="shared" si="18"/>
        <v>8</v>
      </c>
      <c r="B103" s="76" t="s">
        <v>89</v>
      </c>
      <c r="C103" s="71">
        <v>0</v>
      </c>
      <c r="D103" s="71">
        <v>0</v>
      </c>
      <c r="E103" s="71">
        <v>0</v>
      </c>
      <c r="F103" s="71">
        <v>0</v>
      </c>
      <c r="G103" s="71"/>
      <c r="H103" s="71">
        <v>0</v>
      </c>
      <c r="I103" s="71">
        <v>0</v>
      </c>
      <c r="J103" s="71"/>
      <c r="K103" s="71">
        <v>0</v>
      </c>
      <c r="L103" s="71">
        <v>1</v>
      </c>
      <c r="M103" s="71"/>
      <c r="N103" s="71">
        <v>0</v>
      </c>
      <c r="O103" s="71">
        <v>1</v>
      </c>
      <c r="P103" s="71">
        <v>0</v>
      </c>
      <c r="Q103" s="71">
        <v>0</v>
      </c>
      <c r="R103" s="71">
        <v>0</v>
      </c>
      <c r="S103" s="71">
        <v>0</v>
      </c>
      <c r="T103" s="71"/>
      <c r="U103" s="71">
        <v>0</v>
      </c>
      <c r="V103" s="259">
        <f t="shared" si="16"/>
        <v>2</v>
      </c>
    </row>
    <row r="104" spans="1:23" s="67" customFormat="1" ht="56.25" customHeight="1" thickTop="1" thickBot="1">
      <c r="A104" s="803"/>
      <c r="B104" s="803"/>
      <c r="C104" s="804"/>
      <c r="D104" s="804"/>
      <c r="E104" s="804"/>
      <c r="F104" s="804"/>
      <c r="G104" s="804"/>
      <c r="H104" s="804"/>
      <c r="I104" s="804"/>
      <c r="J104" s="804"/>
      <c r="K104" s="804"/>
      <c r="L104" s="804"/>
      <c r="M104" s="804"/>
      <c r="N104" s="804"/>
      <c r="O104" s="805" t="s">
        <v>98</v>
      </c>
      <c r="P104" s="805"/>
      <c r="Q104" s="805"/>
      <c r="R104" s="805"/>
      <c r="S104" s="805"/>
      <c r="T104" s="805"/>
      <c r="U104" s="805"/>
      <c r="V104" s="806"/>
      <c r="W104" s="247"/>
    </row>
    <row r="105" spans="1:23" ht="39" customHeight="1" thickTop="1" thickBot="1">
      <c r="A105" s="796" t="s">
        <v>211</v>
      </c>
      <c r="B105" s="797"/>
      <c r="C105" s="255">
        <v>0</v>
      </c>
      <c r="D105" s="255">
        <v>2</v>
      </c>
      <c r="E105" s="255">
        <v>2</v>
      </c>
      <c r="F105" s="255">
        <v>0</v>
      </c>
      <c r="G105" s="255">
        <v>2</v>
      </c>
      <c r="H105" s="255">
        <v>0</v>
      </c>
      <c r="I105" s="255">
        <v>0</v>
      </c>
      <c r="J105" s="255">
        <v>0</v>
      </c>
      <c r="K105" s="255">
        <v>0</v>
      </c>
      <c r="L105" s="255">
        <v>50</v>
      </c>
      <c r="M105" s="255">
        <v>4</v>
      </c>
      <c r="N105" s="255">
        <v>2</v>
      </c>
      <c r="O105" s="255">
        <v>10</v>
      </c>
      <c r="P105" s="255">
        <v>1</v>
      </c>
      <c r="Q105" s="255">
        <v>0</v>
      </c>
      <c r="R105" s="255">
        <v>0</v>
      </c>
      <c r="S105" s="255">
        <v>1</v>
      </c>
      <c r="T105" s="255">
        <v>0</v>
      </c>
      <c r="U105" s="255">
        <v>0</v>
      </c>
      <c r="V105" s="255">
        <f t="shared" ref="V105:V110" si="19">SUM(C105:U105)</f>
        <v>74</v>
      </c>
    </row>
    <row r="106" spans="1:23" ht="39" customHeight="1" thickTop="1">
      <c r="A106" s="256">
        <v>1</v>
      </c>
      <c r="B106" s="274" t="s">
        <v>93</v>
      </c>
      <c r="C106" s="99">
        <v>0</v>
      </c>
      <c r="D106" s="99">
        <v>2</v>
      </c>
      <c r="E106" s="99">
        <v>1</v>
      </c>
      <c r="F106" s="99">
        <v>0</v>
      </c>
      <c r="G106" s="99">
        <v>2</v>
      </c>
      <c r="H106" s="99">
        <v>0</v>
      </c>
      <c r="I106" s="99">
        <v>0</v>
      </c>
      <c r="J106" s="99"/>
      <c r="K106" s="99">
        <v>0</v>
      </c>
      <c r="L106" s="99">
        <v>41</v>
      </c>
      <c r="M106" s="99">
        <v>4</v>
      </c>
      <c r="N106" s="99">
        <v>2</v>
      </c>
      <c r="O106" s="99"/>
      <c r="P106" s="99">
        <v>1</v>
      </c>
      <c r="Q106" s="99">
        <v>0</v>
      </c>
      <c r="R106" s="99">
        <v>0</v>
      </c>
      <c r="S106" s="99">
        <v>1</v>
      </c>
      <c r="T106" s="99">
        <v>0</v>
      </c>
      <c r="U106" s="99">
        <v>0</v>
      </c>
      <c r="V106" s="99">
        <f t="shared" si="19"/>
        <v>54</v>
      </c>
    </row>
    <row r="107" spans="1:23" ht="39" customHeight="1">
      <c r="A107" s="72">
        <f>+A106+1</f>
        <v>2</v>
      </c>
      <c r="B107" s="77" t="s">
        <v>95</v>
      </c>
      <c r="C107" s="69">
        <v>0</v>
      </c>
      <c r="D107" s="69">
        <v>0</v>
      </c>
      <c r="E107" s="69">
        <v>1</v>
      </c>
      <c r="F107" s="69">
        <v>0</v>
      </c>
      <c r="G107" s="69"/>
      <c r="H107" s="69">
        <v>0</v>
      </c>
      <c r="I107" s="69">
        <v>0</v>
      </c>
      <c r="J107" s="69"/>
      <c r="K107" s="69">
        <v>0</v>
      </c>
      <c r="L107" s="69">
        <v>37</v>
      </c>
      <c r="M107" s="69">
        <v>1</v>
      </c>
      <c r="N107" s="69">
        <v>1</v>
      </c>
      <c r="O107" s="69"/>
      <c r="P107" s="69">
        <v>0</v>
      </c>
      <c r="Q107" s="69">
        <v>0</v>
      </c>
      <c r="R107" s="69">
        <v>0</v>
      </c>
      <c r="S107" s="69">
        <v>0</v>
      </c>
      <c r="T107" s="69">
        <v>0</v>
      </c>
      <c r="U107" s="69">
        <v>0</v>
      </c>
      <c r="V107" s="259">
        <f t="shared" si="19"/>
        <v>40</v>
      </c>
    </row>
    <row r="108" spans="1:23" ht="39" customHeight="1">
      <c r="A108" s="72">
        <f>+A107+1</f>
        <v>3</v>
      </c>
      <c r="B108" s="77" t="s">
        <v>97</v>
      </c>
      <c r="C108" s="69">
        <v>0</v>
      </c>
      <c r="D108" s="69">
        <v>1</v>
      </c>
      <c r="E108" s="69">
        <v>1</v>
      </c>
      <c r="F108" s="69">
        <v>0</v>
      </c>
      <c r="G108" s="69">
        <v>1</v>
      </c>
      <c r="H108" s="69">
        <v>0</v>
      </c>
      <c r="I108" s="69">
        <v>0</v>
      </c>
      <c r="J108" s="69"/>
      <c r="K108" s="69">
        <v>0</v>
      </c>
      <c r="L108" s="69">
        <v>0</v>
      </c>
      <c r="M108" s="69"/>
      <c r="N108" s="69">
        <v>0</v>
      </c>
      <c r="O108" s="69">
        <v>10</v>
      </c>
      <c r="P108" s="69">
        <v>0</v>
      </c>
      <c r="Q108" s="69">
        <v>0</v>
      </c>
      <c r="R108" s="69">
        <v>0</v>
      </c>
      <c r="S108" s="69">
        <v>0</v>
      </c>
      <c r="T108" s="69">
        <v>0</v>
      </c>
      <c r="U108" s="69">
        <v>0</v>
      </c>
      <c r="V108" s="259">
        <f t="shared" si="19"/>
        <v>13</v>
      </c>
    </row>
    <row r="109" spans="1:23" ht="39" customHeight="1">
      <c r="A109" s="72">
        <f>+A108+1</f>
        <v>4</v>
      </c>
      <c r="B109" s="77" t="s">
        <v>96</v>
      </c>
      <c r="C109" s="69">
        <v>0</v>
      </c>
      <c r="D109" s="69">
        <v>0</v>
      </c>
      <c r="E109" s="69">
        <v>0</v>
      </c>
      <c r="F109" s="69">
        <v>0</v>
      </c>
      <c r="G109" s="69"/>
      <c r="H109" s="69">
        <v>0</v>
      </c>
      <c r="I109" s="69">
        <v>0</v>
      </c>
      <c r="J109" s="69"/>
      <c r="K109" s="69">
        <v>0</v>
      </c>
      <c r="L109" s="69">
        <v>0</v>
      </c>
      <c r="M109" s="69"/>
      <c r="N109" s="69">
        <v>1</v>
      </c>
      <c r="O109" s="69">
        <v>8</v>
      </c>
      <c r="P109" s="69">
        <v>0</v>
      </c>
      <c r="Q109" s="69">
        <v>0</v>
      </c>
      <c r="R109" s="69">
        <v>0</v>
      </c>
      <c r="S109" s="69">
        <v>0</v>
      </c>
      <c r="T109" s="69">
        <v>0</v>
      </c>
      <c r="U109" s="69">
        <v>0</v>
      </c>
      <c r="V109" s="259">
        <f t="shared" si="19"/>
        <v>9</v>
      </c>
    </row>
    <row r="110" spans="1:23" ht="39" customHeight="1" thickBot="1">
      <c r="A110" s="73">
        <f>+A109+1</f>
        <v>5</v>
      </c>
      <c r="B110" s="78" t="s">
        <v>94</v>
      </c>
      <c r="C110" s="69">
        <v>0</v>
      </c>
      <c r="D110" s="71">
        <v>0</v>
      </c>
      <c r="E110" s="71">
        <v>0</v>
      </c>
      <c r="F110" s="71">
        <v>0</v>
      </c>
      <c r="G110" s="71"/>
      <c r="H110" s="71">
        <v>0</v>
      </c>
      <c r="I110" s="71">
        <v>0</v>
      </c>
      <c r="J110" s="71"/>
      <c r="K110" s="71">
        <v>0</v>
      </c>
      <c r="L110" s="71">
        <v>2</v>
      </c>
      <c r="M110" s="71"/>
      <c r="N110" s="71">
        <v>0</v>
      </c>
      <c r="O110" s="71"/>
      <c r="P110" s="71">
        <v>0</v>
      </c>
      <c r="Q110" s="71">
        <v>0</v>
      </c>
      <c r="R110" s="71">
        <v>0</v>
      </c>
      <c r="S110" s="69">
        <v>0</v>
      </c>
      <c r="T110" s="71">
        <v>0</v>
      </c>
      <c r="U110" s="71">
        <v>0</v>
      </c>
      <c r="V110" s="259">
        <f t="shared" si="19"/>
        <v>2</v>
      </c>
    </row>
    <row r="111" spans="1:23" s="67" customFormat="1" ht="56.25" customHeight="1" thickTop="1" thickBot="1">
      <c r="A111" s="803"/>
      <c r="B111" s="803"/>
      <c r="C111" s="804"/>
      <c r="D111" s="804"/>
      <c r="E111" s="804"/>
      <c r="F111" s="804"/>
      <c r="G111" s="804"/>
      <c r="H111" s="804"/>
      <c r="I111" s="804"/>
      <c r="J111" s="804"/>
      <c r="K111" s="804"/>
      <c r="L111" s="804"/>
      <c r="M111" s="804"/>
      <c r="N111" s="804"/>
      <c r="O111" s="805" t="s">
        <v>99</v>
      </c>
      <c r="P111" s="805"/>
      <c r="Q111" s="805"/>
      <c r="R111" s="805"/>
      <c r="S111" s="805"/>
      <c r="T111" s="805"/>
      <c r="U111" s="805"/>
      <c r="V111" s="806"/>
      <c r="W111" s="247"/>
    </row>
    <row r="112" spans="1:23" ht="39" customHeight="1" thickTop="1" thickBot="1">
      <c r="A112" s="801" t="s">
        <v>211</v>
      </c>
      <c r="B112" s="802"/>
      <c r="C112" s="255">
        <v>3</v>
      </c>
      <c r="D112" s="255">
        <v>118</v>
      </c>
      <c r="E112" s="255">
        <v>147</v>
      </c>
      <c r="F112" s="255">
        <v>47</v>
      </c>
      <c r="G112" s="255">
        <v>161</v>
      </c>
      <c r="H112" s="255">
        <v>21</v>
      </c>
      <c r="I112" s="255">
        <v>23</v>
      </c>
      <c r="J112" s="255">
        <v>51</v>
      </c>
      <c r="K112" s="255">
        <v>53</v>
      </c>
      <c r="L112" s="255">
        <v>42</v>
      </c>
      <c r="M112" s="255">
        <v>24</v>
      </c>
      <c r="N112" s="255">
        <v>88</v>
      </c>
      <c r="O112" s="255">
        <v>64</v>
      </c>
      <c r="P112" s="255">
        <v>32</v>
      </c>
      <c r="Q112" s="255">
        <v>24</v>
      </c>
      <c r="R112" s="255">
        <v>45</v>
      </c>
      <c r="S112" s="255">
        <v>2</v>
      </c>
      <c r="T112" s="255">
        <v>22</v>
      </c>
      <c r="U112" s="255">
        <v>11</v>
      </c>
      <c r="V112" s="255">
        <f t="shared" ref="V112:V143" si="20">SUM(C112:U112)</f>
        <v>978</v>
      </c>
    </row>
    <row r="113" spans="1:22" ht="39" customHeight="1" thickTop="1">
      <c r="A113" s="256" t="e">
        <f>+A112+1</f>
        <v>#VALUE!</v>
      </c>
      <c r="B113" s="277" t="s">
        <v>104</v>
      </c>
      <c r="C113" s="99">
        <v>2</v>
      </c>
      <c r="D113" s="99">
        <v>108</v>
      </c>
      <c r="E113" s="99">
        <v>3</v>
      </c>
      <c r="F113" s="99">
        <v>0</v>
      </c>
      <c r="G113" s="99"/>
      <c r="H113" s="99">
        <v>0</v>
      </c>
      <c r="I113" s="99">
        <v>0</v>
      </c>
      <c r="J113" s="99">
        <v>1</v>
      </c>
      <c r="K113" s="99">
        <v>0</v>
      </c>
      <c r="L113" s="99">
        <v>0</v>
      </c>
      <c r="M113" s="99"/>
      <c r="N113" s="99">
        <v>0</v>
      </c>
      <c r="O113" s="99">
        <v>1</v>
      </c>
      <c r="P113" s="99">
        <v>0</v>
      </c>
      <c r="Q113" s="99">
        <v>0</v>
      </c>
      <c r="R113" s="99">
        <v>0</v>
      </c>
      <c r="S113" s="278">
        <v>0</v>
      </c>
      <c r="T113" s="99"/>
      <c r="U113" s="99">
        <v>0</v>
      </c>
      <c r="V113" s="99">
        <f t="shared" si="20"/>
        <v>115</v>
      </c>
    </row>
    <row r="114" spans="1:22" ht="39" customHeight="1">
      <c r="A114" s="72">
        <v>1</v>
      </c>
      <c r="B114" s="279" t="s">
        <v>100</v>
      </c>
      <c r="C114" s="89">
        <v>0</v>
      </c>
      <c r="D114" s="89">
        <v>5</v>
      </c>
      <c r="E114" s="89">
        <v>67</v>
      </c>
      <c r="F114" s="89">
        <v>0</v>
      </c>
      <c r="G114" s="89"/>
      <c r="H114" s="89">
        <v>6</v>
      </c>
      <c r="I114" s="89">
        <v>0</v>
      </c>
      <c r="J114" s="89">
        <v>5</v>
      </c>
      <c r="K114" s="89">
        <v>0</v>
      </c>
      <c r="L114" s="89">
        <v>0</v>
      </c>
      <c r="M114" s="89"/>
      <c r="N114" s="89">
        <v>0</v>
      </c>
      <c r="O114" s="89"/>
      <c r="P114" s="89">
        <v>1</v>
      </c>
      <c r="Q114" s="89">
        <v>10</v>
      </c>
      <c r="R114" s="89">
        <v>0</v>
      </c>
      <c r="S114" s="89">
        <v>0</v>
      </c>
      <c r="T114" s="89">
        <v>7</v>
      </c>
      <c r="U114" s="89">
        <v>5</v>
      </c>
      <c r="V114" s="89">
        <f t="shared" si="20"/>
        <v>106</v>
      </c>
    </row>
    <row r="115" spans="1:22" ht="39" customHeight="1">
      <c r="A115" s="72">
        <f t="shared" ref="A115:A143" si="21">+A114+1</f>
        <v>2</v>
      </c>
      <c r="B115" s="279" t="s">
        <v>107</v>
      </c>
      <c r="C115" s="89">
        <v>0</v>
      </c>
      <c r="D115" s="89">
        <v>0</v>
      </c>
      <c r="E115" s="89">
        <v>1</v>
      </c>
      <c r="F115" s="89">
        <v>0</v>
      </c>
      <c r="G115" s="89">
        <v>9</v>
      </c>
      <c r="H115" s="89">
        <v>0</v>
      </c>
      <c r="I115" s="89">
        <v>0</v>
      </c>
      <c r="J115" s="89">
        <v>21</v>
      </c>
      <c r="K115" s="89">
        <v>5</v>
      </c>
      <c r="L115" s="89">
        <v>10</v>
      </c>
      <c r="M115" s="89"/>
      <c r="N115" s="89">
        <v>1</v>
      </c>
      <c r="O115" s="89">
        <v>45</v>
      </c>
      <c r="P115" s="89">
        <v>7</v>
      </c>
      <c r="Q115" s="89">
        <v>5</v>
      </c>
      <c r="R115" s="89">
        <v>1</v>
      </c>
      <c r="S115" s="89">
        <v>1</v>
      </c>
      <c r="T115" s="89"/>
      <c r="U115" s="89">
        <v>0</v>
      </c>
      <c r="V115" s="89">
        <f t="shared" si="20"/>
        <v>106</v>
      </c>
    </row>
    <row r="116" spans="1:22" ht="39" customHeight="1">
      <c r="A116" s="72">
        <f t="shared" si="21"/>
        <v>3</v>
      </c>
      <c r="B116" s="279" t="s">
        <v>101</v>
      </c>
      <c r="C116" s="89">
        <v>1</v>
      </c>
      <c r="D116" s="89">
        <v>5</v>
      </c>
      <c r="E116" s="89">
        <v>84</v>
      </c>
      <c r="F116" s="89">
        <v>1</v>
      </c>
      <c r="G116" s="89"/>
      <c r="H116" s="89">
        <v>0</v>
      </c>
      <c r="I116" s="89">
        <v>0</v>
      </c>
      <c r="J116" s="89">
        <v>4</v>
      </c>
      <c r="K116" s="89">
        <v>0</v>
      </c>
      <c r="L116" s="89">
        <v>0</v>
      </c>
      <c r="M116" s="89"/>
      <c r="N116" s="89">
        <v>0</v>
      </c>
      <c r="O116" s="89">
        <v>1</v>
      </c>
      <c r="P116" s="89">
        <v>0</v>
      </c>
      <c r="Q116" s="89">
        <v>0</v>
      </c>
      <c r="R116" s="89">
        <v>0</v>
      </c>
      <c r="S116" s="89">
        <v>0</v>
      </c>
      <c r="T116" s="89">
        <v>2</v>
      </c>
      <c r="U116" s="89">
        <v>0</v>
      </c>
      <c r="V116" s="89">
        <f t="shared" si="20"/>
        <v>98</v>
      </c>
    </row>
    <row r="117" spans="1:22" ht="39" customHeight="1">
      <c r="A117" s="72">
        <f t="shared" si="21"/>
        <v>4</v>
      </c>
      <c r="B117" s="279" t="s">
        <v>109</v>
      </c>
      <c r="C117" s="89">
        <v>0</v>
      </c>
      <c r="D117" s="89">
        <v>6</v>
      </c>
      <c r="E117" s="89">
        <v>87</v>
      </c>
      <c r="F117" s="89">
        <v>2</v>
      </c>
      <c r="G117" s="89"/>
      <c r="H117" s="89">
        <v>0</v>
      </c>
      <c r="I117" s="89">
        <v>0</v>
      </c>
      <c r="J117" s="89">
        <v>2</v>
      </c>
      <c r="K117" s="89">
        <v>0</v>
      </c>
      <c r="L117" s="89">
        <v>0</v>
      </c>
      <c r="M117" s="89"/>
      <c r="N117" s="89">
        <v>0</v>
      </c>
      <c r="O117" s="89"/>
      <c r="P117" s="89">
        <v>0</v>
      </c>
      <c r="Q117" s="89">
        <v>0</v>
      </c>
      <c r="R117" s="89">
        <v>0</v>
      </c>
      <c r="S117" s="89">
        <v>0</v>
      </c>
      <c r="T117" s="89"/>
      <c r="U117" s="89">
        <v>0</v>
      </c>
      <c r="V117" s="89">
        <f t="shared" si="20"/>
        <v>97</v>
      </c>
    </row>
    <row r="118" spans="1:22" ht="39" customHeight="1">
      <c r="A118" s="72">
        <f t="shared" si="21"/>
        <v>5</v>
      </c>
      <c r="B118" s="279" t="s">
        <v>105</v>
      </c>
      <c r="C118" s="89">
        <v>0</v>
      </c>
      <c r="D118" s="89">
        <v>0</v>
      </c>
      <c r="E118" s="89">
        <v>0</v>
      </c>
      <c r="F118" s="89">
        <v>0</v>
      </c>
      <c r="G118" s="89">
        <v>74</v>
      </c>
      <c r="H118" s="89">
        <v>0</v>
      </c>
      <c r="I118" s="89">
        <v>0</v>
      </c>
      <c r="J118" s="89">
        <v>6</v>
      </c>
      <c r="K118" s="89">
        <v>0</v>
      </c>
      <c r="L118" s="89">
        <v>0</v>
      </c>
      <c r="M118" s="89"/>
      <c r="N118" s="89">
        <v>0</v>
      </c>
      <c r="O118" s="89"/>
      <c r="P118" s="89">
        <v>0</v>
      </c>
      <c r="Q118" s="89">
        <v>0</v>
      </c>
      <c r="R118" s="89">
        <v>0</v>
      </c>
      <c r="S118" s="89">
        <v>0</v>
      </c>
      <c r="T118" s="89">
        <v>9</v>
      </c>
      <c r="U118" s="89">
        <v>0</v>
      </c>
      <c r="V118" s="89">
        <f t="shared" si="20"/>
        <v>89</v>
      </c>
    </row>
    <row r="119" spans="1:22" ht="39" customHeight="1">
      <c r="A119" s="72">
        <f t="shared" si="21"/>
        <v>6</v>
      </c>
      <c r="B119" s="279" t="s">
        <v>103</v>
      </c>
      <c r="C119" s="89">
        <v>1</v>
      </c>
      <c r="D119" s="89">
        <v>85</v>
      </c>
      <c r="E119" s="89">
        <v>1</v>
      </c>
      <c r="F119" s="89">
        <v>0</v>
      </c>
      <c r="G119" s="89"/>
      <c r="H119" s="89">
        <v>0</v>
      </c>
      <c r="I119" s="89">
        <v>0</v>
      </c>
      <c r="J119" s="89"/>
      <c r="K119" s="89">
        <v>0</v>
      </c>
      <c r="L119" s="89">
        <v>0</v>
      </c>
      <c r="M119" s="89"/>
      <c r="N119" s="89">
        <v>0</v>
      </c>
      <c r="O119" s="89"/>
      <c r="P119" s="89">
        <v>0</v>
      </c>
      <c r="Q119" s="89">
        <v>0</v>
      </c>
      <c r="R119" s="89">
        <v>0</v>
      </c>
      <c r="S119" s="89">
        <v>0</v>
      </c>
      <c r="T119" s="89"/>
      <c r="U119" s="89">
        <v>0</v>
      </c>
      <c r="V119" s="89">
        <f t="shared" si="20"/>
        <v>87</v>
      </c>
    </row>
    <row r="120" spans="1:22" ht="39" customHeight="1">
      <c r="A120" s="72">
        <f t="shared" si="21"/>
        <v>7</v>
      </c>
      <c r="B120" s="279" t="s">
        <v>197</v>
      </c>
      <c r="C120" s="89">
        <v>0</v>
      </c>
      <c r="D120" s="89">
        <v>0</v>
      </c>
      <c r="E120" s="89">
        <v>0</v>
      </c>
      <c r="F120" s="89">
        <v>0</v>
      </c>
      <c r="G120" s="89"/>
      <c r="H120" s="89">
        <v>0</v>
      </c>
      <c r="I120" s="89">
        <v>0</v>
      </c>
      <c r="J120" s="89"/>
      <c r="K120" s="89">
        <v>0</v>
      </c>
      <c r="L120" s="89">
        <v>1</v>
      </c>
      <c r="M120" s="89">
        <v>1</v>
      </c>
      <c r="N120" s="89">
        <v>74</v>
      </c>
      <c r="O120" s="89">
        <v>1</v>
      </c>
      <c r="P120" s="89">
        <v>0</v>
      </c>
      <c r="Q120" s="89">
        <v>0</v>
      </c>
      <c r="R120" s="89">
        <v>0</v>
      </c>
      <c r="S120" s="89">
        <v>0</v>
      </c>
      <c r="T120" s="89"/>
      <c r="U120" s="89">
        <v>0</v>
      </c>
      <c r="V120" s="89">
        <f t="shared" si="20"/>
        <v>77</v>
      </c>
    </row>
    <row r="121" spans="1:22" ht="39" customHeight="1">
      <c r="A121" s="72">
        <f t="shared" si="21"/>
        <v>8</v>
      </c>
      <c r="B121" s="279" t="s">
        <v>106</v>
      </c>
      <c r="C121" s="89">
        <v>0</v>
      </c>
      <c r="D121" s="89">
        <v>0</v>
      </c>
      <c r="E121" s="89">
        <v>1</v>
      </c>
      <c r="F121" s="89">
        <v>0</v>
      </c>
      <c r="G121" s="89">
        <v>70</v>
      </c>
      <c r="H121" s="89">
        <v>4</v>
      </c>
      <c r="I121" s="89">
        <v>0</v>
      </c>
      <c r="J121" s="89"/>
      <c r="K121" s="89">
        <v>0</v>
      </c>
      <c r="L121" s="89">
        <v>0</v>
      </c>
      <c r="M121" s="89"/>
      <c r="N121" s="89">
        <v>0</v>
      </c>
      <c r="O121" s="89"/>
      <c r="P121" s="89">
        <v>0</v>
      </c>
      <c r="Q121" s="89">
        <v>0</v>
      </c>
      <c r="R121" s="89">
        <v>0</v>
      </c>
      <c r="S121" s="89">
        <v>0</v>
      </c>
      <c r="T121" s="89"/>
      <c r="U121" s="89">
        <v>0</v>
      </c>
      <c r="V121" s="89">
        <f t="shared" si="20"/>
        <v>75</v>
      </c>
    </row>
    <row r="122" spans="1:22" ht="39" customHeight="1">
      <c r="A122" s="72">
        <f t="shared" si="21"/>
        <v>9</v>
      </c>
      <c r="B122" s="279" t="s">
        <v>116</v>
      </c>
      <c r="C122" s="89">
        <v>0</v>
      </c>
      <c r="D122" s="89">
        <v>0</v>
      </c>
      <c r="E122" s="89">
        <v>1</v>
      </c>
      <c r="F122" s="89">
        <v>0</v>
      </c>
      <c r="G122" s="89">
        <v>7</v>
      </c>
      <c r="H122" s="89">
        <v>0</v>
      </c>
      <c r="I122" s="89">
        <v>4</v>
      </c>
      <c r="J122" s="89">
        <v>48</v>
      </c>
      <c r="K122" s="89">
        <v>0</v>
      </c>
      <c r="L122" s="89">
        <v>0</v>
      </c>
      <c r="M122" s="89"/>
      <c r="N122" s="89">
        <v>0</v>
      </c>
      <c r="O122" s="89">
        <v>9</v>
      </c>
      <c r="P122" s="89">
        <v>2</v>
      </c>
      <c r="Q122" s="89">
        <v>0</v>
      </c>
      <c r="R122" s="89">
        <v>0</v>
      </c>
      <c r="S122" s="89">
        <v>1</v>
      </c>
      <c r="T122" s="89"/>
      <c r="U122" s="89">
        <v>0</v>
      </c>
      <c r="V122" s="89">
        <f t="shared" si="20"/>
        <v>72</v>
      </c>
    </row>
    <row r="123" spans="1:22" ht="39" customHeight="1">
      <c r="A123" s="72">
        <f t="shared" si="21"/>
        <v>10</v>
      </c>
      <c r="B123" s="279" t="s">
        <v>124</v>
      </c>
      <c r="C123" s="89">
        <v>0</v>
      </c>
      <c r="D123" s="89">
        <v>2</v>
      </c>
      <c r="E123" s="89">
        <v>12</v>
      </c>
      <c r="F123" s="89">
        <v>46</v>
      </c>
      <c r="G123" s="89">
        <v>1</v>
      </c>
      <c r="H123" s="89">
        <v>0</v>
      </c>
      <c r="I123" s="89">
        <v>0</v>
      </c>
      <c r="J123" s="89">
        <v>1</v>
      </c>
      <c r="K123" s="89">
        <v>1</v>
      </c>
      <c r="L123" s="89">
        <v>0</v>
      </c>
      <c r="M123" s="89"/>
      <c r="N123" s="89">
        <v>1</v>
      </c>
      <c r="O123" s="89">
        <v>1</v>
      </c>
      <c r="P123" s="89">
        <v>0</v>
      </c>
      <c r="Q123" s="89">
        <v>0</v>
      </c>
      <c r="R123" s="89">
        <v>0</v>
      </c>
      <c r="S123" s="89">
        <v>0</v>
      </c>
      <c r="T123" s="89"/>
      <c r="U123" s="89">
        <v>1</v>
      </c>
      <c r="V123" s="89">
        <f t="shared" si="20"/>
        <v>66</v>
      </c>
    </row>
    <row r="124" spans="1:22" ht="39" customHeight="1">
      <c r="A124" s="72">
        <f t="shared" si="21"/>
        <v>11</v>
      </c>
      <c r="B124" s="279" t="s">
        <v>110</v>
      </c>
      <c r="C124" s="89">
        <v>0</v>
      </c>
      <c r="D124" s="89">
        <v>0</v>
      </c>
      <c r="E124" s="89">
        <v>0</v>
      </c>
      <c r="F124" s="89">
        <v>0</v>
      </c>
      <c r="G124" s="89">
        <v>49</v>
      </c>
      <c r="H124" s="89">
        <v>4</v>
      </c>
      <c r="I124" s="89">
        <v>2</v>
      </c>
      <c r="J124" s="89">
        <v>3</v>
      </c>
      <c r="K124" s="89">
        <v>0</v>
      </c>
      <c r="L124" s="89">
        <v>0</v>
      </c>
      <c r="M124" s="89"/>
      <c r="N124" s="89">
        <v>0</v>
      </c>
      <c r="O124" s="89">
        <v>6</v>
      </c>
      <c r="P124" s="89">
        <v>0</v>
      </c>
      <c r="Q124" s="89">
        <v>0</v>
      </c>
      <c r="R124" s="89">
        <v>0</v>
      </c>
      <c r="S124" s="89">
        <v>0</v>
      </c>
      <c r="T124" s="89"/>
      <c r="U124" s="89">
        <v>0</v>
      </c>
      <c r="V124" s="89">
        <f t="shared" si="20"/>
        <v>64</v>
      </c>
    </row>
    <row r="125" spans="1:22" ht="39" customHeight="1">
      <c r="A125" s="72">
        <f t="shared" si="21"/>
        <v>12</v>
      </c>
      <c r="B125" s="279" t="s">
        <v>125</v>
      </c>
      <c r="C125" s="89">
        <v>0</v>
      </c>
      <c r="D125" s="89">
        <v>0</v>
      </c>
      <c r="E125" s="89">
        <v>0</v>
      </c>
      <c r="F125" s="89">
        <v>0</v>
      </c>
      <c r="G125" s="89"/>
      <c r="H125" s="89">
        <v>0</v>
      </c>
      <c r="I125" s="89">
        <v>0</v>
      </c>
      <c r="J125" s="89"/>
      <c r="K125" s="89">
        <v>0</v>
      </c>
      <c r="L125" s="89">
        <v>3</v>
      </c>
      <c r="M125" s="89">
        <v>2</v>
      </c>
      <c r="N125" s="89">
        <v>55</v>
      </c>
      <c r="O125" s="89"/>
      <c r="P125" s="89">
        <v>0</v>
      </c>
      <c r="Q125" s="89">
        <v>0</v>
      </c>
      <c r="R125" s="89">
        <v>0</v>
      </c>
      <c r="S125" s="89">
        <v>0</v>
      </c>
      <c r="T125" s="89"/>
      <c r="U125" s="89">
        <v>0</v>
      </c>
      <c r="V125" s="89">
        <f t="shared" si="20"/>
        <v>60</v>
      </c>
    </row>
    <row r="126" spans="1:22" ht="39" customHeight="1">
      <c r="A126" s="72">
        <f t="shared" si="21"/>
        <v>13</v>
      </c>
      <c r="B126" s="261" t="s">
        <v>199</v>
      </c>
      <c r="C126" s="69">
        <v>0</v>
      </c>
      <c r="D126" s="69">
        <v>0</v>
      </c>
      <c r="E126" s="69">
        <v>0</v>
      </c>
      <c r="F126" s="69">
        <v>0</v>
      </c>
      <c r="G126" s="69">
        <v>1</v>
      </c>
      <c r="H126" s="69">
        <v>0</v>
      </c>
      <c r="I126" s="69">
        <v>0</v>
      </c>
      <c r="J126" s="69"/>
      <c r="K126" s="69">
        <v>13</v>
      </c>
      <c r="L126" s="69">
        <v>30</v>
      </c>
      <c r="M126" s="69">
        <v>2</v>
      </c>
      <c r="N126" s="69">
        <v>7</v>
      </c>
      <c r="O126" s="69">
        <v>4</v>
      </c>
      <c r="P126" s="69">
        <v>0</v>
      </c>
      <c r="Q126" s="69">
        <v>3</v>
      </c>
      <c r="R126" s="69">
        <v>0</v>
      </c>
      <c r="S126" s="69">
        <v>0</v>
      </c>
      <c r="T126" s="69"/>
      <c r="U126" s="69">
        <v>0</v>
      </c>
      <c r="V126" s="259">
        <f t="shared" si="20"/>
        <v>60</v>
      </c>
    </row>
    <row r="127" spans="1:22" ht="39" customHeight="1">
      <c r="A127" s="72">
        <f t="shared" si="21"/>
        <v>14</v>
      </c>
      <c r="B127" s="261" t="s">
        <v>120</v>
      </c>
      <c r="C127" s="69">
        <v>0</v>
      </c>
      <c r="D127" s="69">
        <v>0</v>
      </c>
      <c r="E127" s="69">
        <v>0</v>
      </c>
      <c r="F127" s="69">
        <v>0</v>
      </c>
      <c r="G127" s="69">
        <v>4</v>
      </c>
      <c r="H127" s="69">
        <v>0</v>
      </c>
      <c r="I127" s="69">
        <v>0</v>
      </c>
      <c r="J127" s="69"/>
      <c r="K127" s="69">
        <v>2</v>
      </c>
      <c r="L127" s="69">
        <v>2</v>
      </c>
      <c r="M127" s="69">
        <v>1</v>
      </c>
      <c r="N127" s="69">
        <v>31</v>
      </c>
      <c r="O127" s="69"/>
      <c r="P127" s="69">
        <v>0</v>
      </c>
      <c r="Q127" s="69">
        <v>0</v>
      </c>
      <c r="R127" s="69">
        <v>0</v>
      </c>
      <c r="S127" s="69">
        <v>0</v>
      </c>
      <c r="T127" s="69">
        <v>14</v>
      </c>
      <c r="U127" s="69">
        <v>0</v>
      </c>
      <c r="V127" s="259">
        <f t="shared" si="20"/>
        <v>54</v>
      </c>
    </row>
    <row r="128" spans="1:22" ht="39" customHeight="1">
      <c r="A128" s="72">
        <f t="shared" si="21"/>
        <v>15</v>
      </c>
      <c r="B128" s="261" t="s">
        <v>115</v>
      </c>
      <c r="C128" s="69">
        <v>0</v>
      </c>
      <c r="D128" s="69">
        <v>0</v>
      </c>
      <c r="E128" s="69">
        <v>0</v>
      </c>
      <c r="F128" s="69">
        <v>0</v>
      </c>
      <c r="G128" s="69">
        <v>14</v>
      </c>
      <c r="H128" s="69">
        <v>2</v>
      </c>
      <c r="I128" s="69">
        <v>22</v>
      </c>
      <c r="J128" s="69">
        <v>1</v>
      </c>
      <c r="K128" s="69">
        <v>2</v>
      </c>
      <c r="L128" s="69">
        <v>0</v>
      </c>
      <c r="M128" s="69"/>
      <c r="N128" s="69">
        <v>0</v>
      </c>
      <c r="O128" s="69">
        <v>2</v>
      </c>
      <c r="P128" s="69">
        <v>0</v>
      </c>
      <c r="Q128" s="69">
        <v>0</v>
      </c>
      <c r="R128" s="69">
        <v>7</v>
      </c>
      <c r="S128" s="69">
        <v>0</v>
      </c>
      <c r="T128" s="69"/>
      <c r="U128" s="69">
        <v>0</v>
      </c>
      <c r="V128" s="259">
        <f t="shared" si="20"/>
        <v>50</v>
      </c>
    </row>
    <row r="129" spans="1:23" ht="39" customHeight="1">
      <c r="A129" s="72">
        <f t="shared" si="21"/>
        <v>16</v>
      </c>
      <c r="B129" s="275" t="s">
        <v>201</v>
      </c>
      <c r="C129" s="69">
        <v>0</v>
      </c>
      <c r="D129" s="69">
        <v>0</v>
      </c>
      <c r="E129" s="69">
        <v>0</v>
      </c>
      <c r="F129" s="69">
        <v>0</v>
      </c>
      <c r="G129" s="69">
        <v>19</v>
      </c>
      <c r="H129" s="69">
        <v>0</v>
      </c>
      <c r="I129" s="69">
        <v>0</v>
      </c>
      <c r="J129" s="69"/>
      <c r="K129" s="69">
        <v>2</v>
      </c>
      <c r="L129" s="69">
        <v>0</v>
      </c>
      <c r="M129" s="69"/>
      <c r="N129" s="69">
        <v>0</v>
      </c>
      <c r="O129" s="69">
        <v>2</v>
      </c>
      <c r="P129" s="69">
        <v>23</v>
      </c>
      <c r="Q129" s="69">
        <v>0</v>
      </c>
      <c r="R129" s="69">
        <v>0</v>
      </c>
      <c r="S129" s="69">
        <v>0</v>
      </c>
      <c r="T129" s="69"/>
      <c r="U129" s="69">
        <v>2</v>
      </c>
      <c r="V129" s="259">
        <f t="shared" si="20"/>
        <v>48</v>
      </c>
    </row>
    <row r="130" spans="1:23" ht="39" customHeight="1">
      <c r="A130" s="72">
        <f t="shared" si="21"/>
        <v>17</v>
      </c>
      <c r="B130" s="261" t="s">
        <v>102</v>
      </c>
      <c r="C130" s="69">
        <v>0</v>
      </c>
      <c r="D130" s="69">
        <v>1</v>
      </c>
      <c r="E130" s="69">
        <v>11</v>
      </c>
      <c r="F130" s="69">
        <v>32</v>
      </c>
      <c r="G130" s="69"/>
      <c r="H130" s="69">
        <v>0</v>
      </c>
      <c r="I130" s="69">
        <v>0</v>
      </c>
      <c r="J130" s="69"/>
      <c r="K130" s="69">
        <v>0</v>
      </c>
      <c r="L130" s="69">
        <v>1</v>
      </c>
      <c r="M130" s="69"/>
      <c r="N130" s="69">
        <v>0</v>
      </c>
      <c r="O130" s="69">
        <v>1</v>
      </c>
      <c r="P130" s="69">
        <v>0</v>
      </c>
      <c r="Q130" s="69">
        <v>0</v>
      </c>
      <c r="R130" s="69">
        <v>0</v>
      </c>
      <c r="S130" s="69">
        <v>0</v>
      </c>
      <c r="T130" s="69"/>
      <c r="U130" s="69">
        <v>0</v>
      </c>
      <c r="V130" s="259">
        <f t="shared" si="20"/>
        <v>46</v>
      </c>
    </row>
    <row r="131" spans="1:23" ht="39" customHeight="1">
      <c r="A131" s="72">
        <f t="shared" si="21"/>
        <v>18</v>
      </c>
      <c r="B131" s="261" t="s">
        <v>122</v>
      </c>
      <c r="C131" s="69">
        <v>0</v>
      </c>
      <c r="D131" s="69">
        <v>0</v>
      </c>
      <c r="E131" s="69">
        <v>5</v>
      </c>
      <c r="F131" s="69">
        <v>0</v>
      </c>
      <c r="G131" s="69">
        <v>16</v>
      </c>
      <c r="H131" s="69">
        <v>20</v>
      </c>
      <c r="I131" s="69">
        <v>1</v>
      </c>
      <c r="J131" s="69"/>
      <c r="K131" s="69">
        <v>0</v>
      </c>
      <c r="L131" s="69">
        <v>0</v>
      </c>
      <c r="M131" s="69"/>
      <c r="N131" s="69">
        <v>0</v>
      </c>
      <c r="O131" s="69">
        <v>1</v>
      </c>
      <c r="P131" s="69">
        <v>0</v>
      </c>
      <c r="Q131" s="69">
        <v>2</v>
      </c>
      <c r="R131" s="69">
        <v>0</v>
      </c>
      <c r="S131" s="69">
        <v>0</v>
      </c>
      <c r="T131" s="69">
        <v>1</v>
      </c>
      <c r="U131" s="69">
        <v>0</v>
      </c>
      <c r="V131" s="259">
        <f t="shared" si="20"/>
        <v>46</v>
      </c>
    </row>
    <row r="132" spans="1:23" ht="39" customHeight="1">
      <c r="A132" s="72">
        <f t="shared" si="21"/>
        <v>19</v>
      </c>
      <c r="B132" s="261" t="s">
        <v>113</v>
      </c>
      <c r="C132" s="69">
        <v>0</v>
      </c>
      <c r="D132" s="69">
        <v>0</v>
      </c>
      <c r="E132" s="69">
        <v>1</v>
      </c>
      <c r="F132" s="69">
        <v>0</v>
      </c>
      <c r="G132" s="69"/>
      <c r="H132" s="69">
        <v>1</v>
      </c>
      <c r="I132" s="69">
        <v>0</v>
      </c>
      <c r="J132" s="69"/>
      <c r="K132" s="69">
        <v>3</v>
      </c>
      <c r="L132" s="69">
        <v>0</v>
      </c>
      <c r="M132" s="69"/>
      <c r="N132" s="69">
        <v>0</v>
      </c>
      <c r="O132" s="69">
        <v>5</v>
      </c>
      <c r="P132" s="69">
        <v>0</v>
      </c>
      <c r="Q132" s="69">
        <v>5</v>
      </c>
      <c r="R132" s="69">
        <v>23</v>
      </c>
      <c r="S132" s="69">
        <v>1</v>
      </c>
      <c r="T132" s="69"/>
      <c r="U132" s="69">
        <v>6</v>
      </c>
      <c r="V132" s="259">
        <f t="shared" si="20"/>
        <v>45</v>
      </c>
    </row>
    <row r="133" spans="1:23" ht="39" customHeight="1">
      <c r="A133" s="72">
        <f t="shared" si="21"/>
        <v>20</v>
      </c>
      <c r="B133" s="261" t="s">
        <v>112</v>
      </c>
      <c r="C133" s="69">
        <v>0</v>
      </c>
      <c r="D133" s="69">
        <v>0</v>
      </c>
      <c r="E133" s="69">
        <v>0</v>
      </c>
      <c r="F133" s="69">
        <v>0</v>
      </c>
      <c r="G133" s="69">
        <v>1</v>
      </c>
      <c r="H133" s="69">
        <v>0</v>
      </c>
      <c r="I133" s="69">
        <v>0</v>
      </c>
      <c r="J133" s="69">
        <v>1</v>
      </c>
      <c r="K133" s="69">
        <v>33</v>
      </c>
      <c r="L133" s="69">
        <v>1</v>
      </c>
      <c r="M133" s="69">
        <v>7</v>
      </c>
      <c r="N133" s="69">
        <v>0</v>
      </c>
      <c r="O133" s="69"/>
      <c r="P133" s="69">
        <v>0</v>
      </c>
      <c r="Q133" s="69">
        <v>0</v>
      </c>
      <c r="R133" s="69">
        <v>0</v>
      </c>
      <c r="S133" s="69">
        <v>0</v>
      </c>
      <c r="T133" s="69">
        <v>1</v>
      </c>
      <c r="U133" s="69">
        <v>0</v>
      </c>
      <c r="V133" s="259">
        <f t="shared" si="20"/>
        <v>44</v>
      </c>
    </row>
    <row r="134" spans="1:23" ht="39" customHeight="1">
      <c r="A134" s="72">
        <f t="shared" si="21"/>
        <v>21</v>
      </c>
      <c r="B134" s="261" t="s">
        <v>108</v>
      </c>
      <c r="C134" s="69">
        <v>0</v>
      </c>
      <c r="D134" s="69">
        <v>0</v>
      </c>
      <c r="E134" s="69">
        <v>3</v>
      </c>
      <c r="F134" s="69">
        <v>1</v>
      </c>
      <c r="G134" s="69">
        <v>3</v>
      </c>
      <c r="H134" s="69">
        <v>0</v>
      </c>
      <c r="I134" s="69">
        <v>0</v>
      </c>
      <c r="J134" s="69"/>
      <c r="K134" s="69">
        <v>0</v>
      </c>
      <c r="L134" s="69">
        <v>2</v>
      </c>
      <c r="M134" s="69"/>
      <c r="N134" s="69">
        <v>0</v>
      </c>
      <c r="O134" s="69">
        <v>30</v>
      </c>
      <c r="P134" s="69">
        <v>0</v>
      </c>
      <c r="Q134" s="69">
        <v>1</v>
      </c>
      <c r="R134" s="69">
        <v>1</v>
      </c>
      <c r="S134" s="69">
        <v>0</v>
      </c>
      <c r="T134" s="69"/>
      <c r="U134" s="69">
        <v>0</v>
      </c>
      <c r="V134" s="259">
        <f t="shared" si="20"/>
        <v>41</v>
      </c>
    </row>
    <row r="135" spans="1:23" ht="39" customHeight="1">
      <c r="A135" s="72">
        <f t="shared" si="21"/>
        <v>22</v>
      </c>
      <c r="B135" s="261" t="s">
        <v>123</v>
      </c>
      <c r="C135" s="69">
        <v>0</v>
      </c>
      <c r="D135" s="69">
        <v>0</v>
      </c>
      <c r="E135" s="69">
        <v>0</v>
      </c>
      <c r="F135" s="69">
        <v>0</v>
      </c>
      <c r="G135" s="69"/>
      <c r="H135" s="69">
        <v>0</v>
      </c>
      <c r="I135" s="69">
        <v>4</v>
      </c>
      <c r="J135" s="69"/>
      <c r="K135" s="69">
        <v>0</v>
      </c>
      <c r="L135" s="69">
        <v>0</v>
      </c>
      <c r="M135" s="69"/>
      <c r="N135" s="69">
        <v>0</v>
      </c>
      <c r="O135" s="69">
        <v>1</v>
      </c>
      <c r="P135" s="69">
        <v>0</v>
      </c>
      <c r="Q135" s="69">
        <v>0</v>
      </c>
      <c r="R135" s="69">
        <v>36</v>
      </c>
      <c r="S135" s="69">
        <v>0</v>
      </c>
      <c r="T135" s="69"/>
      <c r="U135" s="69">
        <v>0</v>
      </c>
      <c r="V135" s="259">
        <f t="shared" si="20"/>
        <v>41</v>
      </c>
    </row>
    <row r="136" spans="1:23" ht="39" customHeight="1">
      <c r="A136" s="72">
        <f t="shared" si="21"/>
        <v>23</v>
      </c>
      <c r="B136" s="261" t="s">
        <v>117</v>
      </c>
      <c r="C136" s="69">
        <v>0</v>
      </c>
      <c r="D136" s="69">
        <v>0</v>
      </c>
      <c r="E136" s="69">
        <v>1</v>
      </c>
      <c r="F136" s="69">
        <v>0</v>
      </c>
      <c r="G136" s="69">
        <v>5</v>
      </c>
      <c r="H136" s="69">
        <v>0</v>
      </c>
      <c r="I136" s="69">
        <v>0</v>
      </c>
      <c r="J136" s="69"/>
      <c r="K136" s="69">
        <v>0</v>
      </c>
      <c r="L136" s="69">
        <v>0</v>
      </c>
      <c r="M136" s="69"/>
      <c r="N136" s="69">
        <v>0</v>
      </c>
      <c r="O136" s="69"/>
      <c r="P136" s="69">
        <v>27</v>
      </c>
      <c r="Q136" s="69">
        <v>0</v>
      </c>
      <c r="R136" s="69">
        <v>0</v>
      </c>
      <c r="S136" s="69">
        <v>0</v>
      </c>
      <c r="T136" s="69">
        <v>1</v>
      </c>
      <c r="U136" s="69">
        <v>5</v>
      </c>
      <c r="V136" s="259">
        <f t="shared" si="20"/>
        <v>39</v>
      </c>
    </row>
    <row r="137" spans="1:23" ht="39" customHeight="1">
      <c r="A137" s="72">
        <f t="shared" si="21"/>
        <v>24</v>
      </c>
      <c r="B137" s="261" t="s">
        <v>114</v>
      </c>
      <c r="C137" s="69">
        <v>0</v>
      </c>
      <c r="D137" s="69">
        <v>0</v>
      </c>
      <c r="E137" s="69">
        <v>0</v>
      </c>
      <c r="F137" s="69">
        <v>1</v>
      </c>
      <c r="G137" s="69">
        <v>5</v>
      </c>
      <c r="H137" s="69">
        <v>0</v>
      </c>
      <c r="I137" s="69">
        <v>0</v>
      </c>
      <c r="J137" s="69"/>
      <c r="K137" s="69">
        <v>24</v>
      </c>
      <c r="L137" s="69">
        <v>0</v>
      </c>
      <c r="M137" s="69"/>
      <c r="N137" s="69">
        <v>0</v>
      </c>
      <c r="O137" s="69"/>
      <c r="P137" s="69">
        <v>0</v>
      </c>
      <c r="Q137" s="69">
        <v>0</v>
      </c>
      <c r="R137" s="69">
        <v>0</v>
      </c>
      <c r="S137" s="69">
        <v>0</v>
      </c>
      <c r="T137" s="69">
        <v>4</v>
      </c>
      <c r="U137" s="69">
        <v>0</v>
      </c>
      <c r="V137" s="259">
        <f t="shared" si="20"/>
        <v>34</v>
      </c>
    </row>
    <row r="138" spans="1:23" ht="39" customHeight="1">
      <c r="A138" s="72">
        <f t="shared" si="21"/>
        <v>25</v>
      </c>
      <c r="B138" s="261" t="s">
        <v>111</v>
      </c>
      <c r="C138" s="69">
        <v>0</v>
      </c>
      <c r="D138" s="69">
        <v>0</v>
      </c>
      <c r="E138" s="69">
        <v>0</v>
      </c>
      <c r="F138" s="69">
        <v>0</v>
      </c>
      <c r="G138" s="69">
        <v>1</v>
      </c>
      <c r="H138" s="69">
        <v>0</v>
      </c>
      <c r="I138" s="69">
        <v>0</v>
      </c>
      <c r="J138" s="69"/>
      <c r="K138" s="69">
        <v>5</v>
      </c>
      <c r="L138" s="69">
        <v>2</v>
      </c>
      <c r="M138" s="69">
        <v>19</v>
      </c>
      <c r="N138" s="69">
        <v>1</v>
      </c>
      <c r="O138" s="69"/>
      <c r="P138" s="69">
        <v>0</v>
      </c>
      <c r="Q138" s="69">
        <v>0</v>
      </c>
      <c r="R138" s="69">
        <v>0</v>
      </c>
      <c r="S138" s="69">
        <v>0</v>
      </c>
      <c r="T138" s="69">
        <v>1</v>
      </c>
      <c r="U138" s="69">
        <v>1</v>
      </c>
      <c r="V138" s="259">
        <f t="shared" si="20"/>
        <v>30</v>
      </c>
    </row>
    <row r="139" spans="1:23" ht="39" customHeight="1">
      <c r="A139" s="72">
        <f t="shared" si="21"/>
        <v>26</v>
      </c>
      <c r="B139" s="261" t="s">
        <v>198</v>
      </c>
      <c r="C139" s="69">
        <v>0</v>
      </c>
      <c r="D139" s="69">
        <v>0</v>
      </c>
      <c r="E139" s="69">
        <v>1</v>
      </c>
      <c r="F139" s="69">
        <v>0</v>
      </c>
      <c r="G139" s="69"/>
      <c r="H139" s="69">
        <v>0</v>
      </c>
      <c r="I139" s="69">
        <v>0</v>
      </c>
      <c r="J139" s="69"/>
      <c r="K139" s="69">
        <v>0</v>
      </c>
      <c r="L139" s="69">
        <v>13</v>
      </c>
      <c r="M139" s="69">
        <v>3</v>
      </c>
      <c r="N139" s="69">
        <v>2</v>
      </c>
      <c r="O139" s="69"/>
      <c r="P139" s="69">
        <v>0</v>
      </c>
      <c r="Q139" s="69">
        <v>0</v>
      </c>
      <c r="R139" s="69">
        <v>0</v>
      </c>
      <c r="S139" s="69">
        <v>0</v>
      </c>
      <c r="T139" s="69">
        <v>1</v>
      </c>
      <c r="U139" s="69">
        <v>0</v>
      </c>
      <c r="V139" s="259">
        <f t="shared" si="20"/>
        <v>20</v>
      </c>
    </row>
    <row r="140" spans="1:23" ht="39" customHeight="1">
      <c r="A140" s="72">
        <f t="shared" si="21"/>
        <v>27</v>
      </c>
      <c r="B140" s="261" t="s">
        <v>118</v>
      </c>
      <c r="C140" s="69">
        <v>0</v>
      </c>
      <c r="D140" s="69">
        <v>0</v>
      </c>
      <c r="E140" s="69">
        <v>0</v>
      </c>
      <c r="F140" s="69">
        <v>0</v>
      </c>
      <c r="G140" s="69"/>
      <c r="H140" s="69">
        <v>0</v>
      </c>
      <c r="I140" s="69">
        <v>0</v>
      </c>
      <c r="J140" s="69"/>
      <c r="K140" s="69">
        <v>2</v>
      </c>
      <c r="L140" s="69">
        <v>0</v>
      </c>
      <c r="M140" s="69"/>
      <c r="N140" s="69">
        <v>0</v>
      </c>
      <c r="O140" s="69"/>
      <c r="P140" s="69">
        <v>0</v>
      </c>
      <c r="Q140" s="69">
        <v>13</v>
      </c>
      <c r="R140" s="69">
        <v>0</v>
      </c>
      <c r="S140" s="69">
        <v>0</v>
      </c>
      <c r="T140" s="69"/>
      <c r="U140" s="69">
        <v>0</v>
      </c>
      <c r="V140" s="259">
        <f t="shared" si="20"/>
        <v>15</v>
      </c>
    </row>
    <row r="141" spans="1:23" ht="39" customHeight="1">
      <c r="A141" s="72">
        <f t="shared" si="21"/>
        <v>28</v>
      </c>
      <c r="B141" s="261" t="s">
        <v>200</v>
      </c>
      <c r="C141" s="69">
        <v>0</v>
      </c>
      <c r="D141" s="69">
        <v>0</v>
      </c>
      <c r="E141" s="69">
        <v>0</v>
      </c>
      <c r="F141" s="69">
        <v>0</v>
      </c>
      <c r="G141" s="69">
        <v>6</v>
      </c>
      <c r="H141" s="69">
        <v>0</v>
      </c>
      <c r="I141" s="69">
        <v>2</v>
      </c>
      <c r="J141" s="69"/>
      <c r="K141" s="69">
        <v>0</v>
      </c>
      <c r="L141" s="69">
        <v>0</v>
      </c>
      <c r="M141" s="69"/>
      <c r="N141" s="69">
        <v>0</v>
      </c>
      <c r="O141" s="69"/>
      <c r="P141" s="69">
        <v>0</v>
      </c>
      <c r="Q141" s="69">
        <v>0</v>
      </c>
      <c r="R141" s="69">
        <v>0</v>
      </c>
      <c r="S141" s="69">
        <v>0</v>
      </c>
      <c r="T141" s="69"/>
      <c r="U141" s="69">
        <v>0</v>
      </c>
      <c r="V141" s="259">
        <f t="shared" si="20"/>
        <v>8</v>
      </c>
    </row>
    <row r="142" spans="1:23" ht="39" customHeight="1">
      <c r="A142" s="72">
        <f t="shared" si="21"/>
        <v>29</v>
      </c>
      <c r="B142" s="261" t="s">
        <v>119</v>
      </c>
      <c r="C142" s="69">
        <v>0</v>
      </c>
      <c r="D142" s="69">
        <v>0</v>
      </c>
      <c r="E142" s="69">
        <v>0</v>
      </c>
      <c r="F142" s="69">
        <v>0</v>
      </c>
      <c r="G142" s="69"/>
      <c r="H142" s="69">
        <v>0</v>
      </c>
      <c r="I142" s="69">
        <v>0</v>
      </c>
      <c r="J142" s="69"/>
      <c r="K142" s="69">
        <v>0</v>
      </c>
      <c r="L142" s="69">
        <v>0</v>
      </c>
      <c r="M142" s="69"/>
      <c r="N142" s="69">
        <v>0</v>
      </c>
      <c r="O142" s="69">
        <v>6</v>
      </c>
      <c r="P142" s="69">
        <v>0</v>
      </c>
      <c r="Q142" s="69">
        <v>0</v>
      </c>
      <c r="R142" s="69">
        <v>0</v>
      </c>
      <c r="S142" s="69">
        <v>0</v>
      </c>
      <c r="T142" s="69"/>
      <c r="U142" s="69">
        <v>0</v>
      </c>
      <c r="V142" s="259">
        <f t="shared" si="20"/>
        <v>6</v>
      </c>
    </row>
    <row r="143" spans="1:23" ht="39" customHeight="1" thickBot="1">
      <c r="A143" s="73">
        <f t="shared" si="21"/>
        <v>30</v>
      </c>
      <c r="B143" s="276" t="s">
        <v>121</v>
      </c>
      <c r="C143" s="71">
        <v>0</v>
      </c>
      <c r="D143" s="71">
        <v>0</v>
      </c>
      <c r="E143" s="71">
        <v>0</v>
      </c>
      <c r="F143" s="71">
        <v>0</v>
      </c>
      <c r="G143" s="71"/>
      <c r="H143" s="71">
        <v>0</v>
      </c>
      <c r="I143" s="71">
        <v>0</v>
      </c>
      <c r="J143" s="71"/>
      <c r="K143" s="71">
        <v>0</v>
      </c>
      <c r="L143" s="71">
        <v>0</v>
      </c>
      <c r="M143" s="71"/>
      <c r="N143" s="71">
        <v>0</v>
      </c>
      <c r="O143" s="71"/>
      <c r="P143" s="71">
        <v>0</v>
      </c>
      <c r="Q143" s="71">
        <v>0</v>
      </c>
      <c r="R143" s="71">
        <v>0</v>
      </c>
      <c r="S143" s="71">
        <v>0</v>
      </c>
      <c r="T143" s="71"/>
      <c r="U143" s="71">
        <v>0</v>
      </c>
      <c r="V143" s="262">
        <f t="shared" si="20"/>
        <v>0</v>
      </c>
    </row>
    <row r="144" spans="1:23" s="67" customFormat="1" ht="56.25" customHeight="1" thickTop="1" thickBot="1">
      <c r="A144" s="803"/>
      <c r="B144" s="803"/>
      <c r="C144" s="804"/>
      <c r="D144" s="804"/>
      <c r="E144" s="804"/>
      <c r="F144" s="804"/>
      <c r="G144" s="804"/>
      <c r="H144" s="804"/>
      <c r="I144" s="804"/>
      <c r="J144" s="804"/>
      <c r="K144" s="804"/>
      <c r="L144" s="804"/>
      <c r="M144" s="804"/>
      <c r="N144" s="804"/>
      <c r="O144" s="807" t="s">
        <v>134</v>
      </c>
      <c r="P144" s="805"/>
      <c r="Q144" s="805"/>
      <c r="R144" s="805"/>
      <c r="S144" s="805"/>
      <c r="T144" s="805"/>
      <c r="U144" s="805"/>
      <c r="V144" s="806"/>
      <c r="W144" s="247"/>
    </row>
    <row r="145" spans="1:23" ht="39" customHeight="1" thickTop="1" thickBot="1">
      <c r="A145" s="801" t="s">
        <v>211</v>
      </c>
      <c r="B145" s="802"/>
      <c r="C145" s="255">
        <v>0</v>
      </c>
      <c r="D145" s="255">
        <v>0</v>
      </c>
      <c r="E145" s="255">
        <v>0</v>
      </c>
      <c r="F145" s="255">
        <v>6</v>
      </c>
      <c r="G145" s="255">
        <v>2</v>
      </c>
      <c r="H145" s="255">
        <v>0</v>
      </c>
      <c r="I145" s="255">
        <v>0</v>
      </c>
      <c r="J145" s="255">
        <v>1</v>
      </c>
      <c r="K145" s="255">
        <v>1</v>
      </c>
      <c r="L145" s="255">
        <v>64</v>
      </c>
      <c r="M145" s="255">
        <v>9</v>
      </c>
      <c r="N145" s="255">
        <v>3</v>
      </c>
      <c r="O145" s="255">
        <v>1</v>
      </c>
      <c r="P145" s="255">
        <v>0</v>
      </c>
      <c r="Q145" s="255">
        <v>0</v>
      </c>
      <c r="R145" s="255">
        <v>0</v>
      </c>
      <c r="S145" s="255">
        <v>0</v>
      </c>
      <c r="T145" s="255">
        <v>0</v>
      </c>
      <c r="U145" s="255">
        <v>1</v>
      </c>
      <c r="V145" s="255">
        <f t="shared" ref="V145:V153" si="22">SUM(C145:U145)</f>
        <v>88</v>
      </c>
    </row>
    <row r="146" spans="1:23" ht="39" customHeight="1" thickTop="1" thickBot="1">
      <c r="A146" s="256" t="e">
        <f>+A145+1</f>
        <v>#VALUE!</v>
      </c>
      <c r="B146" s="100" t="s">
        <v>132</v>
      </c>
      <c r="C146" s="99">
        <v>0</v>
      </c>
      <c r="D146" s="99">
        <v>0</v>
      </c>
      <c r="E146" s="99">
        <v>0</v>
      </c>
      <c r="F146" s="99">
        <v>1</v>
      </c>
      <c r="G146" s="99">
        <v>1</v>
      </c>
      <c r="H146" s="99">
        <v>0</v>
      </c>
      <c r="I146" s="99">
        <v>0</v>
      </c>
      <c r="J146" s="99"/>
      <c r="K146" s="99">
        <v>1</v>
      </c>
      <c r="L146" s="99">
        <v>41</v>
      </c>
      <c r="M146" s="99">
        <v>4</v>
      </c>
      <c r="N146" s="99">
        <v>0</v>
      </c>
      <c r="O146" s="99">
        <v>1</v>
      </c>
      <c r="P146" s="99">
        <v>0</v>
      </c>
      <c r="Q146" s="99">
        <v>0</v>
      </c>
      <c r="R146" s="99">
        <v>0</v>
      </c>
      <c r="S146" s="99">
        <v>0</v>
      </c>
      <c r="T146" s="99">
        <v>0</v>
      </c>
      <c r="U146" s="99">
        <v>1</v>
      </c>
      <c r="V146" s="99">
        <f t="shared" si="22"/>
        <v>50</v>
      </c>
    </row>
    <row r="147" spans="1:23" ht="39" customHeight="1" thickTop="1" thickBot="1">
      <c r="A147" s="72" t="e">
        <f>+A146+1</f>
        <v>#VALUE!</v>
      </c>
      <c r="B147" s="101" t="s">
        <v>127</v>
      </c>
      <c r="C147" s="99">
        <v>0</v>
      </c>
      <c r="D147" s="89">
        <v>0</v>
      </c>
      <c r="E147" s="89">
        <v>0</v>
      </c>
      <c r="F147" s="89">
        <v>0</v>
      </c>
      <c r="G147" s="89">
        <v>1</v>
      </c>
      <c r="H147" s="89">
        <v>0</v>
      </c>
      <c r="I147" s="89">
        <v>0</v>
      </c>
      <c r="J147" s="89">
        <v>1</v>
      </c>
      <c r="K147" s="89">
        <v>1</v>
      </c>
      <c r="L147" s="89">
        <v>24</v>
      </c>
      <c r="M147" s="89">
        <v>2</v>
      </c>
      <c r="N147" s="89">
        <v>2</v>
      </c>
      <c r="O147" s="89"/>
      <c r="P147" s="89">
        <v>0</v>
      </c>
      <c r="Q147" s="89">
        <v>0</v>
      </c>
      <c r="R147" s="89">
        <v>0</v>
      </c>
      <c r="S147" s="89">
        <v>0</v>
      </c>
      <c r="T147" s="89">
        <v>0</v>
      </c>
      <c r="U147" s="89">
        <v>1</v>
      </c>
      <c r="V147" s="89">
        <f t="shared" si="22"/>
        <v>32</v>
      </c>
    </row>
    <row r="148" spans="1:23" ht="39" customHeight="1" thickTop="1" thickBot="1">
      <c r="A148" s="72" t="e">
        <f>+A147+1</f>
        <v>#VALUE!</v>
      </c>
      <c r="B148" s="263" t="s">
        <v>131</v>
      </c>
      <c r="C148" s="257">
        <v>0</v>
      </c>
      <c r="D148" s="69">
        <v>0</v>
      </c>
      <c r="E148" s="69">
        <v>0</v>
      </c>
      <c r="F148" s="69">
        <v>0</v>
      </c>
      <c r="G148" s="69">
        <v>1</v>
      </c>
      <c r="H148" s="69">
        <v>0</v>
      </c>
      <c r="I148" s="69">
        <v>0</v>
      </c>
      <c r="J148" s="69"/>
      <c r="K148" s="69">
        <v>0</v>
      </c>
      <c r="L148" s="69">
        <v>17</v>
      </c>
      <c r="M148" s="69">
        <v>5</v>
      </c>
      <c r="N148" s="69">
        <v>1</v>
      </c>
      <c r="O148" s="69"/>
      <c r="P148" s="69">
        <v>0</v>
      </c>
      <c r="Q148" s="69">
        <v>0</v>
      </c>
      <c r="R148" s="69">
        <v>0</v>
      </c>
      <c r="S148" s="69">
        <v>0</v>
      </c>
      <c r="T148" s="69">
        <v>0</v>
      </c>
      <c r="U148" s="69">
        <v>0</v>
      </c>
      <c r="V148" s="259">
        <f t="shared" si="22"/>
        <v>24</v>
      </c>
    </row>
    <row r="149" spans="1:23" ht="39" customHeight="1" thickTop="1" thickBot="1">
      <c r="A149" s="72" t="e">
        <f>+A148+1</f>
        <v>#VALUE!</v>
      </c>
      <c r="B149" s="263" t="s">
        <v>133</v>
      </c>
      <c r="C149" s="257">
        <v>0</v>
      </c>
      <c r="D149" s="69">
        <v>0</v>
      </c>
      <c r="E149" s="69">
        <v>0</v>
      </c>
      <c r="F149" s="69">
        <v>1</v>
      </c>
      <c r="G149" s="69"/>
      <c r="H149" s="69">
        <v>0</v>
      </c>
      <c r="I149" s="69">
        <v>0</v>
      </c>
      <c r="J149" s="69"/>
      <c r="K149" s="69">
        <v>0</v>
      </c>
      <c r="L149" s="69">
        <v>17</v>
      </c>
      <c r="M149" s="69">
        <v>3</v>
      </c>
      <c r="N149" s="69">
        <v>2</v>
      </c>
      <c r="O149" s="69"/>
      <c r="P149" s="69">
        <v>0</v>
      </c>
      <c r="Q149" s="69">
        <v>0</v>
      </c>
      <c r="R149" s="69">
        <v>0</v>
      </c>
      <c r="S149" s="69">
        <v>0</v>
      </c>
      <c r="T149" s="69">
        <v>0</v>
      </c>
      <c r="U149" s="69">
        <v>0</v>
      </c>
      <c r="V149" s="259">
        <f t="shared" si="22"/>
        <v>23</v>
      </c>
    </row>
    <row r="150" spans="1:23" ht="39" customHeight="1" thickTop="1" thickBot="1">
      <c r="A150" s="72" t="e">
        <f>+A149+1</f>
        <v>#VALUE!</v>
      </c>
      <c r="B150" s="263" t="s">
        <v>128</v>
      </c>
      <c r="C150" s="257">
        <v>0</v>
      </c>
      <c r="D150" s="69">
        <v>0</v>
      </c>
      <c r="E150" s="69">
        <v>0</v>
      </c>
      <c r="F150" s="69">
        <v>0</v>
      </c>
      <c r="G150" s="69"/>
      <c r="H150" s="69">
        <v>0</v>
      </c>
      <c r="I150" s="69">
        <v>0</v>
      </c>
      <c r="J150" s="69"/>
      <c r="K150" s="69">
        <v>0</v>
      </c>
      <c r="L150" s="69">
        <v>9</v>
      </c>
      <c r="M150" s="69">
        <v>1</v>
      </c>
      <c r="N150" s="69">
        <v>0</v>
      </c>
      <c r="O150" s="69"/>
      <c r="P150" s="69">
        <v>0</v>
      </c>
      <c r="Q150" s="69">
        <v>0</v>
      </c>
      <c r="R150" s="69">
        <v>0</v>
      </c>
      <c r="S150" s="69">
        <v>0</v>
      </c>
      <c r="T150" s="69">
        <v>0</v>
      </c>
      <c r="U150" s="69">
        <v>0</v>
      </c>
      <c r="V150" s="259">
        <f t="shared" si="22"/>
        <v>10</v>
      </c>
    </row>
    <row r="151" spans="1:23" ht="39" customHeight="1" thickTop="1" thickBot="1">
      <c r="A151" s="72">
        <v>1</v>
      </c>
      <c r="B151" s="263" t="s">
        <v>126</v>
      </c>
      <c r="C151" s="257">
        <v>0</v>
      </c>
      <c r="D151" s="69">
        <v>0</v>
      </c>
      <c r="E151" s="69">
        <v>0</v>
      </c>
      <c r="F151" s="69">
        <v>6</v>
      </c>
      <c r="G151" s="69"/>
      <c r="H151" s="69">
        <v>0</v>
      </c>
      <c r="I151" s="69">
        <v>0</v>
      </c>
      <c r="J151" s="69"/>
      <c r="K151" s="69">
        <v>0</v>
      </c>
      <c r="L151" s="69">
        <v>0</v>
      </c>
      <c r="M151" s="69"/>
      <c r="N151" s="69">
        <v>0</v>
      </c>
      <c r="O151" s="69"/>
      <c r="P151" s="69">
        <v>0</v>
      </c>
      <c r="Q151" s="69">
        <v>0</v>
      </c>
      <c r="R151" s="69">
        <v>0</v>
      </c>
      <c r="S151" s="69">
        <v>0</v>
      </c>
      <c r="T151" s="69">
        <v>0</v>
      </c>
      <c r="U151" s="69">
        <v>0</v>
      </c>
      <c r="V151" s="259">
        <f t="shared" si="22"/>
        <v>6</v>
      </c>
    </row>
    <row r="152" spans="1:23" ht="39" customHeight="1" thickTop="1" thickBot="1">
      <c r="A152" s="72">
        <f>+A151+1</f>
        <v>2</v>
      </c>
      <c r="B152" s="263" t="s">
        <v>129</v>
      </c>
      <c r="C152" s="257">
        <v>0</v>
      </c>
      <c r="D152" s="69">
        <v>0</v>
      </c>
      <c r="E152" s="69">
        <v>0</v>
      </c>
      <c r="F152" s="69">
        <v>0</v>
      </c>
      <c r="G152" s="69"/>
      <c r="H152" s="69">
        <v>0</v>
      </c>
      <c r="I152" s="69">
        <v>0</v>
      </c>
      <c r="J152" s="69"/>
      <c r="K152" s="69">
        <v>0</v>
      </c>
      <c r="L152" s="69">
        <v>2</v>
      </c>
      <c r="M152" s="69">
        <v>3</v>
      </c>
      <c r="N152" s="69">
        <v>0</v>
      </c>
      <c r="O152" s="69"/>
      <c r="P152" s="69">
        <v>0</v>
      </c>
      <c r="Q152" s="69">
        <v>0</v>
      </c>
      <c r="R152" s="69">
        <v>0</v>
      </c>
      <c r="S152" s="69">
        <v>0</v>
      </c>
      <c r="T152" s="69">
        <v>0</v>
      </c>
      <c r="U152" s="69">
        <v>0</v>
      </c>
      <c r="V152" s="259">
        <f t="shared" si="22"/>
        <v>5</v>
      </c>
    </row>
    <row r="153" spans="1:23" ht="39" customHeight="1" thickTop="1" thickBot="1">
      <c r="A153" s="73">
        <f>+A152+1</f>
        <v>3</v>
      </c>
      <c r="B153" s="264" t="s">
        <v>130</v>
      </c>
      <c r="C153" s="257">
        <v>0</v>
      </c>
      <c r="D153" s="71">
        <v>0</v>
      </c>
      <c r="E153" s="71">
        <v>0</v>
      </c>
      <c r="F153" s="71">
        <v>0</v>
      </c>
      <c r="G153" s="71"/>
      <c r="H153" s="71">
        <v>0</v>
      </c>
      <c r="I153" s="69">
        <v>0</v>
      </c>
      <c r="J153" s="71"/>
      <c r="K153" s="71">
        <v>0</v>
      </c>
      <c r="L153" s="71">
        <v>3</v>
      </c>
      <c r="M153" s="71"/>
      <c r="N153" s="71">
        <v>0</v>
      </c>
      <c r="O153" s="71"/>
      <c r="P153" s="71">
        <v>0</v>
      </c>
      <c r="Q153" s="71">
        <v>0</v>
      </c>
      <c r="R153" s="71">
        <v>0</v>
      </c>
      <c r="S153" s="69">
        <v>0</v>
      </c>
      <c r="T153" s="71">
        <v>0</v>
      </c>
      <c r="U153" s="71">
        <v>0</v>
      </c>
      <c r="V153" s="259">
        <f t="shared" si="22"/>
        <v>3</v>
      </c>
    </row>
    <row r="154" spans="1:23" s="67" customFormat="1" ht="56.25" customHeight="1" thickTop="1" thickBot="1">
      <c r="A154" s="803"/>
      <c r="B154" s="803"/>
      <c r="C154" s="804"/>
      <c r="D154" s="804"/>
      <c r="E154" s="804"/>
      <c r="F154" s="804"/>
      <c r="G154" s="804"/>
      <c r="H154" s="804"/>
      <c r="I154" s="804"/>
      <c r="J154" s="804"/>
      <c r="K154" s="804"/>
      <c r="L154" s="804"/>
      <c r="M154" s="804"/>
      <c r="N154" s="804"/>
      <c r="O154" s="805" t="s">
        <v>151</v>
      </c>
      <c r="P154" s="805"/>
      <c r="Q154" s="805"/>
      <c r="R154" s="805"/>
      <c r="S154" s="805"/>
      <c r="T154" s="805"/>
      <c r="U154" s="805"/>
      <c r="V154" s="806"/>
      <c r="W154" s="247"/>
    </row>
    <row r="155" spans="1:23" s="67" customFormat="1" ht="47.25" customHeight="1" thickTop="1" thickBot="1">
      <c r="A155" s="801" t="s">
        <v>211</v>
      </c>
      <c r="B155" s="802"/>
      <c r="C155" s="255">
        <v>44</v>
      </c>
      <c r="D155" s="255">
        <v>31</v>
      </c>
      <c r="E155" s="255">
        <v>11</v>
      </c>
      <c r="F155" s="255">
        <v>39</v>
      </c>
      <c r="G155" s="255">
        <v>33</v>
      </c>
      <c r="H155" s="255">
        <v>18</v>
      </c>
      <c r="I155" s="255">
        <v>0</v>
      </c>
      <c r="J155" s="255">
        <v>7</v>
      </c>
      <c r="K155" s="255">
        <v>18</v>
      </c>
      <c r="L155" s="255">
        <v>17</v>
      </c>
      <c r="M155" s="255">
        <v>22</v>
      </c>
      <c r="N155" s="255">
        <v>5</v>
      </c>
      <c r="O155" s="255">
        <v>23</v>
      </c>
      <c r="P155" s="255">
        <v>62</v>
      </c>
      <c r="Q155" s="255">
        <v>7</v>
      </c>
      <c r="R155" s="255">
        <v>21</v>
      </c>
      <c r="S155" s="255">
        <v>31</v>
      </c>
      <c r="T155" s="255">
        <v>1</v>
      </c>
      <c r="U155" s="255">
        <v>3</v>
      </c>
      <c r="V155" s="255">
        <f t="shared" ref="V155:V174" si="23">SUM(C155:U155)</f>
        <v>393</v>
      </c>
      <c r="W155" s="247"/>
    </row>
    <row r="156" spans="1:23" ht="39" customHeight="1" thickTop="1">
      <c r="A156" s="256" t="e">
        <f>+A155+1</f>
        <v>#VALUE!</v>
      </c>
      <c r="B156" s="100" t="s">
        <v>142</v>
      </c>
      <c r="C156" s="99">
        <v>0</v>
      </c>
      <c r="D156" s="99">
        <v>10</v>
      </c>
      <c r="E156" s="99">
        <v>1</v>
      </c>
      <c r="F156" s="99">
        <v>39</v>
      </c>
      <c r="G156" s="99">
        <v>6</v>
      </c>
      <c r="H156" s="99">
        <v>2</v>
      </c>
      <c r="I156" s="99">
        <v>0</v>
      </c>
      <c r="J156" s="99"/>
      <c r="K156" s="99">
        <v>1</v>
      </c>
      <c r="L156" s="99">
        <v>0</v>
      </c>
      <c r="M156" s="99"/>
      <c r="N156" s="99">
        <v>2</v>
      </c>
      <c r="O156" s="99">
        <v>2</v>
      </c>
      <c r="P156" s="99">
        <v>17</v>
      </c>
      <c r="Q156" s="99">
        <v>3</v>
      </c>
      <c r="R156" s="99">
        <v>6</v>
      </c>
      <c r="S156" s="99">
        <v>28</v>
      </c>
      <c r="T156" s="99">
        <v>0</v>
      </c>
      <c r="U156" s="99">
        <v>1</v>
      </c>
      <c r="V156" s="99">
        <f t="shared" si="23"/>
        <v>118</v>
      </c>
    </row>
    <row r="157" spans="1:23" ht="39" customHeight="1">
      <c r="A157" s="72" t="e">
        <f>+A156+1</f>
        <v>#VALUE!</v>
      </c>
      <c r="B157" s="101" t="s">
        <v>203</v>
      </c>
      <c r="C157" s="89">
        <v>0</v>
      </c>
      <c r="D157" s="89">
        <v>1</v>
      </c>
      <c r="E157" s="89">
        <v>0</v>
      </c>
      <c r="F157" s="89">
        <v>1</v>
      </c>
      <c r="G157" s="89"/>
      <c r="H157" s="89">
        <v>0</v>
      </c>
      <c r="I157" s="89">
        <v>0</v>
      </c>
      <c r="J157" s="89"/>
      <c r="K157" s="89">
        <v>1</v>
      </c>
      <c r="L157" s="89">
        <v>0</v>
      </c>
      <c r="M157" s="89"/>
      <c r="N157" s="89">
        <v>0</v>
      </c>
      <c r="O157" s="89">
        <v>6</v>
      </c>
      <c r="P157" s="89">
        <v>57</v>
      </c>
      <c r="Q157" s="89">
        <v>1</v>
      </c>
      <c r="R157" s="89">
        <v>0</v>
      </c>
      <c r="S157" s="89">
        <v>14</v>
      </c>
      <c r="T157" s="89">
        <v>0</v>
      </c>
      <c r="U157" s="89">
        <v>2</v>
      </c>
      <c r="V157" s="89">
        <f t="shared" si="23"/>
        <v>83</v>
      </c>
    </row>
    <row r="158" spans="1:23" ht="39" customHeight="1">
      <c r="A158" s="72">
        <v>1</v>
      </c>
      <c r="B158" s="101" t="s">
        <v>135</v>
      </c>
      <c r="C158" s="89">
        <v>42</v>
      </c>
      <c r="D158" s="89">
        <v>9</v>
      </c>
      <c r="E158" s="89">
        <v>5</v>
      </c>
      <c r="F158" s="89">
        <v>0</v>
      </c>
      <c r="G158" s="89"/>
      <c r="H158" s="89">
        <v>14</v>
      </c>
      <c r="I158" s="89">
        <v>0</v>
      </c>
      <c r="J158" s="89">
        <v>4</v>
      </c>
      <c r="K158" s="89">
        <v>0</v>
      </c>
      <c r="L158" s="89">
        <v>3</v>
      </c>
      <c r="M158" s="89"/>
      <c r="N158" s="89">
        <v>0</v>
      </c>
      <c r="O158" s="89"/>
      <c r="P158" s="89">
        <v>0</v>
      </c>
      <c r="Q158" s="89">
        <v>0</v>
      </c>
      <c r="R158" s="89">
        <v>0</v>
      </c>
      <c r="S158" s="89">
        <v>0</v>
      </c>
      <c r="T158" s="89">
        <v>0</v>
      </c>
      <c r="U158" s="89">
        <v>0</v>
      </c>
      <c r="V158" s="89">
        <f t="shared" si="23"/>
        <v>77</v>
      </c>
    </row>
    <row r="159" spans="1:23" ht="39" customHeight="1">
      <c r="A159" s="72">
        <f t="shared" ref="A159:A174" si="24">+A158+1</f>
        <v>2</v>
      </c>
      <c r="B159" s="101" t="s">
        <v>149</v>
      </c>
      <c r="C159" s="89">
        <v>0</v>
      </c>
      <c r="D159" s="89">
        <v>0</v>
      </c>
      <c r="E159" s="89">
        <v>0</v>
      </c>
      <c r="F159" s="89">
        <v>22</v>
      </c>
      <c r="G159" s="89">
        <v>6</v>
      </c>
      <c r="H159" s="89">
        <v>0</v>
      </c>
      <c r="I159" s="89">
        <v>0</v>
      </c>
      <c r="J159" s="89"/>
      <c r="K159" s="89">
        <v>0</v>
      </c>
      <c r="L159" s="89">
        <v>2</v>
      </c>
      <c r="M159" s="89"/>
      <c r="N159" s="89">
        <v>1</v>
      </c>
      <c r="O159" s="89">
        <v>2</v>
      </c>
      <c r="P159" s="89">
        <v>3</v>
      </c>
      <c r="Q159" s="89">
        <v>2</v>
      </c>
      <c r="R159" s="89">
        <v>21</v>
      </c>
      <c r="S159" s="89">
        <v>1</v>
      </c>
      <c r="T159" s="89">
        <v>0</v>
      </c>
      <c r="U159" s="89">
        <v>0</v>
      </c>
      <c r="V159" s="89">
        <f t="shared" si="23"/>
        <v>60</v>
      </c>
    </row>
    <row r="160" spans="1:23" ht="39" customHeight="1">
      <c r="A160" s="72">
        <f t="shared" si="24"/>
        <v>3</v>
      </c>
      <c r="B160" s="101" t="s">
        <v>139</v>
      </c>
      <c r="C160" s="89">
        <v>15</v>
      </c>
      <c r="D160" s="89">
        <v>8</v>
      </c>
      <c r="E160" s="89">
        <v>0</v>
      </c>
      <c r="F160" s="89">
        <v>0</v>
      </c>
      <c r="G160" s="89">
        <v>3</v>
      </c>
      <c r="H160" s="89">
        <v>18</v>
      </c>
      <c r="I160" s="89">
        <v>0</v>
      </c>
      <c r="J160" s="89">
        <v>4</v>
      </c>
      <c r="K160" s="89">
        <v>0</v>
      </c>
      <c r="L160" s="89">
        <v>0</v>
      </c>
      <c r="M160" s="89"/>
      <c r="N160" s="89">
        <v>0</v>
      </c>
      <c r="O160" s="89">
        <v>8</v>
      </c>
      <c r="P160" s="89">
        <v>0</v>
      </c>
      <c r="Q160" s="89">
        <v>0</v>
      </c>
      <c r="R160" s="89">
        <v>0</v>
      </c>
      <c r="S160" s="89">
        <v>3</v>
      </c>
      <c r="T160" s="89">
        <v>0</v>
      </c>
      <c r="U160" s="89">
        <v>0</v>
      </c>
      <c r="V160" s="89">
        <f t="shared" si="23"/>
        <v>59</v>
      </c>
    </row>
    <row r="161" spans="1:23" ht="39" customHeight="1">
      <c r="A161" s="72">
        <f t="shared" si="24"/>
        <v>4</v>
      </c>
      <c r="B161" s="101" t="s">
        <v>147</v>
      </c>
      <c r="C161" s="89">
        <v>0</v>
      </c>
      <c r="D161" s="89">
        <v>0</v>
      </c>
      <c r="E161" s="89">
        <v>0</v>
      </c>
      <c r="F161" s="89">
        <v>0</v>
      </c>
      <c r="G161" s="89">
        <v>23</v>
      </c>
      <c r="H161" s="89">
        <v>0</v>
      </c>
      <c r="I161" s="89">
        <v>0</v>
      </c>
      <c r="J161" s="89">
        <v>1</v>
      </c>
      <c r="K161" s="89">
        <v>4</v>
      </c>
      <c r="L161" s="89">
        <v>1</v>
      </c>
      <c r="M161" s="89"/>
      <c r="N161" s="89">
        <v>0</v>
      </c>
      <c r="O161" s="89">
        <v>2</v>
      </c>
      <c r="P161" s="89">
        <v>0</v>
      </c>
      <c r="Q161" s="89">
        <v>1</v>
      </c>
      <c r="R161" s="89">
        <v>1</v>
      </c>
      <c r="S161" s="89">
        <v>5</v>
      </c>
      <c r="T161" s="89">
        <v>1</v>
      </c>
      <c r="U161" s="89">
        <v>1</v>
      </c>
      <c r="V161" s="89">
        <f t="shared" si="23"/>
        <v>40</v>
      </c>
    </row>
    <row r="162" spans="1:23" ht="39" customHeight="1">
      <c r="A162" s="72">
        <f t="shared" si="24"/>
        <v>5</v>
      </c>
      <c r="B162" s="79" t="s">
        <v>150</v>
      </c>
      <c r="C162" s="69">
        <v>2</v>
      </c>
      <c r="D162" s="69">
        <v>0</v>
      </c>
      <c r="E162" s="69">
        <v>0</v>
      </c>
      <c r="F162" s="69">
        <v>0</v>
      </c>
      <c r="G162" s="69">
        <v>2</v>
      </c>
      <c r="H162" s="69">
        <v>0</v>
      </c>
      <c r="I162" s="69">
        <v>0</v>
      </c>
      <c r="J162" s="69"/>
      <c r="K162" s="69">
        <v>13</v>
      </c>
      <c r="L162" s="69">
        <v>10</v>
      </c>
      <c r="M162" s="69">
        <v>4</v>
      </c>
      <c r="N162" s="69">
        <v>2</v>
      </c>
      <c r="O162" s="69"/>
      <c r="P162" s="69">
        <v>5</v>
      </c>
      <c r="Q162" s="69">
        <v>1</v>
      </c>
      <c r="R162" s="69">
        <v>0</v>
      </c>
      <c r="S162" s="69">
        <v>0</v>
      </c>
      <c r="T162" s="69">
        <v>0</v>
      </c>
      <c r="U162" s="69">
        <v>0</v>
      </c>
      <c r="V162" s="259">
        <f t="shared" si="23"/>
        <v>39</v>
      </c>
    </row>
    <row r="163" spans="1:23" ht="39" customHeight="1">
      <c r="A163" s="72">
        <f t="shared" si="24"/>
        <v>6</v>
      </c>
      <c r="B163" s="79" t="s">
        <v>144</v>
      </c>
      <c r="C163" s="69">
        <v>12</v>
      </c>
      <c r="D163" s="69">
        <v>20</v>
      </c>
      <c r="E163" s="69">
        <v>0</v>
      </c>
      <c r="F163" s="69">
        <v>0</v>
      </c>
      <c r="G163" s="69"/>
      <c r="H163" s="69">
        <v>0</v>
      </c>
      <c r="I163" s="69">
        <v>0</v>
      </c>
      <c r="J163" s="69"/>
      <c r="K163" s="69">
        <v>0</v>
      </c>
      <c r="L163" s="69">
        <v>0</v>
      </c>
      <c r="M163" s="69"/>
      <c r="N163" s="69">
        <v>0</v>
      </c>
      <c r="O163" s="69"/>
      <c r="P163" s="69">
        <v>5</v>
      </c>
      <c r="Q163" s="69">
        <v>0</v>
      </c>
      <c r="R163" s="69">
        <v>1</v>
      </c>
      <c r="S163" s="69">
        <v>0</v>
      </c>
      <c r="T163" s="69">
        <v>0</v>
      </c>
      <c r="U163" s="69">
        <v>0</v>
      </c>
      <c r="V163" s="259">
        <f t="shared" si="23"/>
        <v>38</v>
      </c>
    </row>
    <row r="164" spans="1:23" ht="39" customHeight="1">
      <c r="A164" s="72">
        <f t="shared" si="24"/>
        <v>7</v>
      </c>
      <c r="B164" s="79" t="s">
        <v>136</v>
      </c>
      <c r="C164" s="69">
        <v>0</v>
      </c>
      <c r="D164" s="69">
        <v>0</v>
      </c>
      <c r="E164" s="69">
        <v>0</v>
      </c>
      <c r="F164" s="69">
        <v>0</v>
      </c>
      <c r="G164" s="69"/>
      <c r="H164" s="69">
        <v>0</v>
      </c>
      <c r="I164" s="69">
        <v>0</v>
      </c>
      <c r="J164" s="69"/>
      <c r="K164" s="69">
        <v>2</v>
      </c>
      <c r="L164" s="69">
        <v>1</v>
      </c>
      <c r="M164" s="69">
        <v>1</v>
      </c>
      <c r="N164" s="69">
        <v>0</v>
      </c>
      <c r="O164" s="69">
        <v>3</v>
      </c>
      <c r="P164" s="69">
        <v>17</v>
      </c>
      <c r="Q164" s="69">
        <v>3</v>
      </c>
      <c r="R164" s="69">
        <v>0</v>
      </c>
      <c r="S164" s="69">
        <v>2</v>
      </c>
      <c r="T164" s="69">
        <v>0</v>
      </c>
      <c r="U164" s="69">
        <v>0</v>
      </c>
      <c r="V164" s="259">
        <f t="shared" si="23"/>
        <v>29</v>
      </c>
    </row>
    <row r="165" spans="1:23" ht="39" customHeight="1">
      <c r="A165" s="72">
        <f t="shared" si="24"/>
        <v>8</v>
      </c>
      <c r="B165" s="79" t="s">
        <v>143</v>
      </c>
      <c r="C165" s="69">
        <v>0</v>
      </c>
      <c r="D165" s="69">
        <v>0</v>
      </c>
      <c r="E165" s="69">
        <v>0</v>
      </c>
      <c r="F165" s="69">
        <v>0</v>
      </c>
      <c r="G165" s="69"/>
      <c r="H165" s="69">
        <v>0</v>
      </c>
      <c r="I165" s="69">
        <v>0</v>
      </c>
      <c r="J165" s="69"/>
      <c r="K165" s="69">
        <v>7</v>
      </c>
      <c r="L165" s="69">
        <v>2</v>
      </c>
      <c r="M165" s="69">
        <v>19</v>
      </c>
      <c r="N165" s="69">
        <v>0</v>
      </c>
      <c r="O165" s="69"/>
      <c r="P165" s="69">
        <v>0</v>
      </c>
      <c r="Q165" s="69">
        <v>0</v>
      </c>
      <c r="R165" s="69">
        <v>0</v>
      </c>
      <c r="S165" s="69">
        <v>0</v>
      </c>
      <c r="T165" s="69">
        <v>0</v>
      </c>
      <c r="U165" s="69">
        <v>0</v>
      </c>
      <c r="V165" s="259">
        <f t="shared" si="23"/>
        <v>28</v>
      </c>
    </row>
    <row r="166" spans="1:23" ht="39" customHeight="1">
      <c r="A166" s="72">
        <f t="shared" si="24"/>
        <v>9</v>
      </c>
      <c r="B166" s="79" t="s">
        <v>204</v>
      </c>
      <c r="C166" s="69">
        <v>4</v>
      </c>
      <c r="D166" s="69">
        <v>3</v>
      </c>
      <c r="E166" s="69">
        <v>10</v>
      </c>
      <c r="F166" s="69">
        <v>1</v>
      </c>
      <c r="G166" s="69"/>
      <c r="H166" s="69">
        <v>0</v>
      </c>
      <c r="I166" s="69">
        <v>0</v>
      </c>
      <c r="J166" s="69"/>
      <c r="K166" s="69">
        <v>0</v>
      </c>
      <c r="L166" s="69">
        <v>0</v>
      </c>
      <c r="M166" s="69"/>
      <c r="N166" s="69">
        <v>0</v>
      </c>
      <c r="O166" s="69"/>
      <c r="P166" s="69">
        <v>0</v>
      </c>
      <c r="Q166" s="69">
        <v>1</v>
      </c>
      <c r="R166" s="69">
        <v>0</v>
      </c>
      <c r="S166" s="69">
        <v>0</v>
      </c>
      <c r="T166" s="69">
        <v>0</v>
      </c>
      <c r="U166" s="69">
        <v>0</v>
      </c>
      <c r="V166" s="259">
        <f t="shared" si="23"/>
        <v>19</v>
      </c>
    </row>
    <row r="167" spans="1:23" ht="39" customHeight="1">
      <c r="A167" s="72">
        <f t="shared" si="24"/>
        <v>10</v>
      </c>
      <c r="B167" s="79" t="s">
        <v>148</v>
      </c>
      <c r="C167" s="69">
        <v>0</v>
      </c>
      <c r="D167" s="69">
        <v>0</v>
      </c>
      <c r="E167" s="69">
        <v>0</v>
      </c>
      <c r="F167" s="69">
        <v>0</v>
      </c>
      <c r="G167" s="69"/>
      <c r="H167" s="69">
        <v>0</v>
      </c>
      <c r="I167" s="69">
        <v>0</v>
      </c>
      <c r="J167" s="69">
        <v>1</v>
      </c>
      <c r="K167" s="69">
        <v>0</v>
      </c>
      <c r="L167" s="69">
        <v>0</v>
      </c>
      <c r="M167" s="69"/>
      <c r="N167" s="69">
        <v>0</v>
      </c>
      <c r="O167" s="69">
        <v>13</v>
      </c>
      <c r="P167" s="69">
        <v>2</v>
      </c>
      <c r="Q167" s="69">
        <v>0</v>
      </c>
      <c r="R167" s="69">
        <v>1</v>
      </c>
      <c r="S167" s="69">
        <v>0</v>
      </c>
      <c r="T167" s="69">
        <v>0</v>
      </c>
      <c r="U167" s="69">
        <v>0</v>
      </c>
      <c r="V167" s="259">
        <f t="shared" si="23"/>
        <v>17</v>
      </c>
    </row>
    <row r="168" spans="1:23" ht="39" customHeight="1">
      <c r="A168" s="72">
        <f t="shared" si="24"/>
        <v>11</v>
      </c>
      <c r="B168" s="79" t="s">
        <v>140</v>
      </c>
      <c r="C168" s="69">
        <v>0</v>
      </c>
      <c r="D168" s="69">
        <v>0</v>
      </c>
      <c r="E168" s="69">
        <v>0</v>
      </c>
      <c r="F168" s="69">
        <v>0</v>
      </c>
      <c r="G168" s="69">
        <v>1</v>
      </c>
      <c r="H168" s="69">
        <v>0</v>
      </c>
      <c r="I168" s="69">
        <v>0</v>
      </c>
      <c r="J168" s="69"/>
      <c r="K168" s="69">
        <v>2</v>
      </c>
      <c r="L168" s="69">
        <v>7</v>
      </c>
      <c r="M168" s="69">
        <v>1</v>
      </c>
      <c r="N168" s="69">
        <v>2</v>
      </c>
      <c r="O168" s="69">
        <v>1</v>
      </c>
      <c r="P168" s="69">
        <v>0</v>
      </c>
      <c r="Q168" s="69">
        <v>1</v>
      </c>
      <c r="R168" s="69">
        <v>0</v>
      </c>
      <c r="S168" s="69">
        <v>0</v>
      </c>
      <c r="T168" s="69">
        <v>0</v>
      </c>
      <c r="U168" s="69">
        <v>0</v>
      </c>
      <c r="V168" s="259">
        <f t="shared" si="23"/>
        <v>15</v>
      </c>
    </row>
    <row r="169" spans="1:23" ht="39" customHeight="1">
      <c r="A169" s="72">
        <f t="shared" si="24"/>
        <v>12</v>
      </c>
      <c r="B169" s="79" t="s">
        <v>202</v>
      </c>
      <c r="C169" s="69">
        <v>0</v>
      </c>
      <c r="D169" s="69">
        <v>0</v>
      </c>
      <c r="E169" s="69">
        <v>0</v>
      </c>
      <c r="F169" s="69">
        <v>0</v>
      </c>
      <c r="G169" s="69"/>
      <c r="H169" s="69">
        <v>0</v>
      </c>
      <c r="I169" s="69">
        <v>0</v>
      </c>
      <c r="J169" s="69"/>
      <c r="K169" s="69">
        <v>0</v>
      </c>
      <c r="L169" s="69">
        <v>3</v>
      </c>
      <c r="M169" s="69">
        <v>11</v>
      </c>
      <c r="N169" s="69">
        <v>0</v>
      </c>
      <c r="O169" s="69"/>
      <c r="P169" s="69">
        <v>0</v>
      </c>
      <c r="Q169" s="69">
        <v>0</v>
      </c>
      <c r="R169" s="69">
        <v>0</v>
      </c>
      <c r="S169" s="69">
        <v>0</v>
      </c>
      <c r="T169" s="69">
        <v>0</v>
      </c>
      <c r="U169" s="69">
        <v>0</v>
      </c>
      <c r="V169" s="259">
        <f t="shared" si="23"/>
        <v>14</v>
      </c>
    </row>
    <row r="170" spans="1:23" ht="39" customHeight="1">
      <c r="A170" s="72">
        <f t="shared" si="24"/>
        <v>13</v>
      </c>
      <c r="B170" s="79" t="s">
        <v>145</v>
      </c>
      <c r="C170" s="69">
        <v>0</v>
      </c>
      <c r="D170" s="69">
        <v>0</v>
      </c>
      <c r="E170" s="69">
        <v>0</v>
      </c>
      <c r="F170" s="69">
        <v>0</v>
      </c>
      <c r="G170" s="69">
        <v>11</v>
      </c>
      <c r="H170" s="69">
        <v>0</v>
      </c>
      <c r="I170" s="69">
        <v>0</v>
      </c>
      <c r="J170" s="69">
        <v>1</v>
      </c>
      <c r="K170" s="69">
        <v>0</v>
      </c>
      <c r="L170" s="69">
        <v>0</v>
      </c>
      <c r="M170" s="69"/>
      <c r="N170" s="69">
        <v>0</v>
      </c>
      <c r="O170" s="69"/>
      <c r="P170" s="69">
        <v>0</v>
      </c>
      <c r="Q170" s="69">
        <v>0</v>
      </c>
      <c r="R170" s="69">
        <v>0</v>
      </c>
      <c r="S170" s="69">
        <v>0</v>
      </c>
      <c r="T170" s="69">
        <v>0</v>
      </c>
      <c r="U170" s="69">
        <v>0</v>
      </c>
      <c r="V170" s="259">
        <f t="shared" si="23"/>
        <v>12</v>
      </c>
    </row>
    <row r="171" spans="1:23" ht="39" customHeight="1">
      <c r="A171" s="72">
        <f t="shared" si="24"/>
        <v>14</v>
      </c>
      <c r="B171" s="79" t="s">
        <v>141</v>
      </c>
      <c r="C171" s="69">
        <v>0</v>
      </c>
      <c r="D171" s="69">
        <v>0</v>
      </c>
      <c r="E171" s="69">
        <v>0</v>
      </c>
      <c r="F171" s="69">
        <v>0</v>
      </c>
      <c r="G171" s="69"/>
      <c r="H171" s="69">
        <v>0</v>
      </c>
      <c r="I171" s="69">
        <v>0</v>
      </c>
      <c r="J171" s="69"/>
      <c r="K171" s="69">
        <v>1</v>
      </c>
      <c r="L171" s="69">
        <v>0</v>
      </c>
      <c r="M171" s="69"/>
      <c r="N171" s="69">
        <v>0</v>
      </c>
      <c r="O171" s="69">
        <v>1</v>
      </c>
      <c r="P171" s="69">
        <v>0</v>
      </c>
      <c r="Q171" s="69">
        <v>1</v>
      </c>
      <c r="R171" s="69">
        <v>0</v>
      </c>
      <c r="S171" s="69">
        <v>4</v>
      </c>
      <c r="T171" s="69">
        <v>0</v>
      </c>
      <c r="U171" s="69">
        <v>0</v>
      </c>
      <c r="V171" s="259">
        <f t="shared" si="23"/>
        <v>7</v>
      </c>
    </row>
    <row r="172" spans="1:23" ht="39" customHeight="1">
      <c r="A172" s="72">
        <f t="shared" si="24"/>
        <v>15</v>
      </c>
      <c r="B172" s="79" t="s">
        <v>137</v>
      </c>
      <c r="C172" s="69">
        <v>0</v>
      </c>
      <c r="D172" s="69">
        <v>0</v>
      </c>
      <c r="E172" s="69">
        <v>0</v>
      </c>
      <c r="F172" s="69">
        <v>5</v>
      </c>
      <c r="G172" s="69"/>
      <c r="H172" s="69">
        <v>0</v>
      </c>
      <c r="I172" s="69">
        <v>0</v>
      </c>
      <c r="J172" s="69"/>
      <c r="K172" s="69">
        <v>0</v>
      </c>
      <c r="L172" s="69">
        <v>0</v>
      </c>
      <c r="M172" s="69"/>
      <c r="N172" s="69">
        <v>0</v>
      </c>
      <c r="O172" s="69"/>
      <c r="P172" s="69">
        <v>1</v>
      </c>
      <c r="Q172" s="69">
        <v>0</v>
      </c>
      <c r="R172" s="69">
        <v>0</v>
      </c>
      <c r="S172" s="69">
        <v>0</v>
      </c>
      <c r="T172" s="69">
        <v>0</v>
      </c>
      <c r="U172" s="69">
        <v>0</v>
      </c>
      <c r="V172" s="259">
        <f t="shared" si="23"/>
        <v>6</v>
      </c>
    </row>
    <row r="173" spans="1:23" ht="39" customHeight="1">
      <c r="A173" s="72">
        <f t="shared" si="24"/>
        <v>16</v>
      </c>
      <c r="B173" s="79" t="s">
        <v>138</v>
      </c>
      <c r="C173" s="69">
        <v>0</v>
      </c>
      <c r="D173" s="69">
        <v>0</v>
      </c>
      <c r="E173" s="69">
        <v>5</v>
      </c>
      <c r="F173" s="69">
        <v>0</v>
      </c>
      <c r="G173" s="69"/>
      <c r="H173" s="69">
        <v>0</v>
      </c>
      <c r="I173" s="69">
        <v>0</v>
      </c>
      <c r="J173" s="69"/>
      <c r="K173" s="69">
        <v>0</v>
      </c>
      <c r="L173" s="69">
        <v>0</v>
      </c>
      <c r="M173" s="69"/>
      <c r="N173" s="69">
        <v>0</v>
      </c>
      <c r="O173" s="69"/>
      <c r="P173" s="69">
        <v>0</v>
      </c>
      <c r="Q173" s="69">
        <v>0</v>
      </c>
      <c r="R173" s="69">
        <v>0</v>
      </c>
      <c r="S173" s="69">
        <v>0</v>
      </c>
      <c r="T173" s="69">
        <v>0</v>
      </c>
      <c r="U173" s="69">
        <v>0</v>
      </c>
      <c r="V173" s="259">
        <f t="shared" si="23"/>
        <v>5</v>
      </c>
    </row>
    <row r="174" spans="1:23" ht="39" customHeight="1" thickBot="1">
      <c r="A174" s="73">
        <f t="shared" si="24"/>
        <v>17</v>
      </c>
      <c r="B174" s="80" t="s">
        <v>146</v>
      </c>
      <c r="C174" s="71">
        <v>0</v>
      </c>
      <c r="D174" s="71">
        <v>0</v>
      </c>
      <c r="E174" s="71">
        <v>0</v>
      </c>
      <c r="F174" s="71">
        <v>0</v>
      </c>
      <c r="G174" s="71"/>
      <c r="H174" s="71">
        <v>0</v>
      </c>
      <c r="I174" s="69">
        <v>0</v>
      </c>
      <c r="J174" s="71"/>
      <c r="K174" s="71">
        <v>0</v>
      </c>
      <c r="L174" s="71">
        <v>0</v>
      </c>
      <c r="M174" s="71"/>
      <c r="N174" s="71">
        <v>0</v>
      </c>
      <c r="O174" s="71">
        <v>1</v>
      </c>
      <c r="P174" s="71">
        <v>0</v>
      </c>
      <c r="Q174" s="71">
        <v>0</v>
      </c>
      <c r="R174" s="71">
        <v>0</v>
      </c>
      <c r="S174" s="71">
        <v>0</v>
      </c>
      <c r="T174" s="71">
        <v>0</v>
      </c>
      <c r="U174" s="71">
        <v>0</v>
      </c>
      <c r="V174" s="259">
        <f t="shared" si="23"/>
        <v>1</v>
      </c>
    </row>
    <row r="175" spans="1:23" s="67" customFormat="1" ht="56.25" customHeight="1" thickTop="1" thickBot="1">
      <c r="A175" s="803"/>
      <c r="B175" s="803"/>
      <c r="C175" s="804"/>
      <c r="D175" s="804"/>
      <c r="E175" s="804"/>
      <c r="F175" s="804"/>
      <c r="G175" s="804"/>
      <c r="H175" s="804"/>
      <c r="I175" s="804"/>
      <c r="J175" s="804"/>
      <c r="K175" s="804"/>
      <c r="L175" s="804"/>
      <c r="M175" s="804"/>
      <c r="N175" s="804"/>
      <c r="O175" s="805" t="s">
        <v>160</v>
      </c>
      <c r="P175" s="805"/>
      <c r="Q175" s="805"/>
      <c r="R175" s="805"/>
      <c r="S175" s="805"/>
      <c r="T175" s="805"/>
      <c r="U175" s="805"/>
      <c r="V175" s="806"/>
      <c r="W175" s="247"/>
    </row>
    <row r="176" spans="1:23" ht="39" customHeight="1" thickTop="1" thickBot="1">
      <c r="A176" s="801" t="s">
        <v>211</v>
      </c>
      <c r="B176" s="802"/>
      <c r="C176" s="265">
        <v>8</v>
      </c>
      <c r="D176" s="255">
        <v>21</v>
      </c>
      <c r="E176" s="266">
        <v>9</v>
      </c>
      <c r="F176" s="255">
        <v>1</v>
      </c>
      <c r="G176" s="255">
        <v>52</v>
      </c>
      <c r="H176" s="255">
        <v>20</v>
      </c>
      <c r="I176" s="255">
        <v>1</v>
      </c>
      <c r="J176" s="255">
        <v>1</v>
      </c>
      <c r="K176" s="255">
        <v>0</v>
      </c>
      <c r="L176" s="255">
        <v>5</v>
      </c>
      <c r="M176" s="255">
        <v>2</v>
      </c>
      <c r="N176" s="255">
        <v>1</v>
      </c>
      <c r="O176" s="255">
        <v>8</v>
      </c>
      <c r="P176" s="255">
        <v>2</v>
      </c>
      <c r="Q176" s="255">
        <v>10</v>
      </c>
      <c r="R176" s="255">
        <v>0</v>
      </c>
      <c r="S176" s="255">
        <v>0</v>
      </c>
      <c r="T176" s="255">
        <v>3</v>
      </c>
      <c r="U176" s="255">
        <v>0</v>
      </c>
      <c r="V176" s="255">
        <f t="shared" ref="V176:V184" si="25">SUM(C176:U176)</f>
        <v>144</v>
      </c>
    </row>
    <row r="177" spans="1:23" ht="39" customHeight="1" thickTop="1">
      <c r="A177" s="256" t="e">
        <f>+A176+1</f>
        <v>#VALUE!</v>
      </c>
      <c r="B177" s="100" t="s">
        <v>153</v>
      </c>
      <c r="C177" s="99">
        <v>0</v>
      </c>
      <c r="D177" s="99">
        <v>0</v>
      </c>
      <c r="E177" s="99">
        <v>8</v>
      </c>
      <c r="F177" s="99">
        <v>0</v>
      </c>
      <c r="G177" s="99">
        <v>52</v>
      </c>
      <c r="H177" s="99">
        <v>17</v>
      </c>
      <c r="I177" s="99">
        <v>1</v>
      </c>
      <c r="J177" s="99"/>
      <c r="K177" s="99">
        <v>0</v>
      </c>
      <c r="L177" s="99">
        <v>0</v>
      </c>
      <c r="M177" s="99">
        <v>2</v>
      </c>
      <c r="N177" s="99">
        <v>0</v>
      </c>
      <c r="O177" s="99"/>
      <c r="P177" s="99">
        <v>0</v>
      </c>
      <c r="Q177" s="99">
        <v>0</v>
      </c>
      <c r="R177" s="99">
        <v>0</v>
      </c>
      <c r="S177" s="99">
        <v>0</v>
      </c>
      <c r="T177" s="99">
        <v>3</v>
      </c>
      <c r="U177" s="99">
        <v>0</v>
      </c>
      <c r="V177" s="99">
        <f t="shared" si="25"/>
        <v>83</v>
      </c>
    </row>
    <row r="178" spans="1:23" ht="39" customHeight="1">
      <c r="A178" s="72">
        <v>1</v>
      </c>
      <c r="B178" s="101" t="s">
        <v>152</v>
      </c>
      <c r="C178" s="89">
        <v>0</v>
      </c>
      <c r="D178" s="89">
        <v>0</v>
      </c>
      <c r="E178" s="89">
        <v>0</v>
      </c>
      <c r="F178" s="89">
        <v>0</v>
      </c>
      <c r="G178" s="89">
        <v>25</v>
      </c>
      <c r="H178" s="89">
        <v>20</v>
      </c>
      <c r="I178" s="89">
        <v>0</v>
      </c>
      <c r="J178" s="89"/>
      <c r="K178" s="89">
        <v>0</v>
      </c>
      <c r="L178" s="89">
        <v>0</v>
      </c>
      <c r="M178" s="89">
        <v>2</v>
      </c>
      <c r="N178" s="89">
        <v>0</v>
      </c>
      <c r="O178" s="89"/>
      <c r="P178" s="89">
        <v>0</v>
      </c>
      <c r="Q178" s="89">
        <v>0</v>
      </c>
      <c r="R178" s="89">
        <v>0</v>
      </c>
      <c r="S178" s="89">
        <v>0</v>
      </c>
      <c r="T178" s="89">
        <v>0</v>
      </c>
      <c r="U178" s="89">
        <v>0</v>
      </c>
      <c r="V178" s="89">
        <f t="shared" si="25"/>
        <v>47</v>
      </c>
    </row>
    <row r="179" spans="1:23" ht="39" customHeight="1">
      <c r="A179" s="72">
        <f t="shared" ref="A179:A184" si="26">+A178+1</f>
        <v>2</v>
      </c>
      <c r="B179" s="263" t="s">
        <v>155</v>
      </c>
      <c r="C179" s="69">
        <v>6</v>
      </c>
      <c r="D179" s="69">
        <v>21</v>
      </c>
      <c r="E179" s="69">
        <v>0</v>
      </c>
      <c r="F179" s="69">
        <v>1</v>
      </c>
      <c r="G179" s="69"/>
      <c r="H179" s="69">
        <v>1</v>
      </c>
      <c r="I179" s="69">
        <v>0</v>
      </c>
      <c r="J179" s="69"/>
      <c r="K179" s="69">
        <v>0</v>
      </c>
      <c r="L179" s="69">
        <v>0</v>
      </c>
      <c r="M179" s="69"/>
      <c r="N179" s="69">
        <v>0</v>
      </c>
      <c r="O179" s="69"/>
      <c r="P179" s="69">
        <v>0</v>
      </c>
      <c r="Q179" s="69">
        <v>0</v>
      </c>
      <c r="R179" s="69">
        <v>0</v>
      </c>
      <c r="S179" s="69">
        <v>0</v>
      </c>
      <c r="T179" s="69">
        <v>0</v>
      </c>
      <c r="U179" s="69">
        <v>0</v>
      </c>
      <c r="V179" s="259">
        <f t="shared" si="25"/>
        <v>29</v>
      </c>
    </row>
    <row r="180" spans="1:23" ht="39" customHeight="1">
      <c r="A180" s="72">
        <f t="shared" si="26"/>
        <v>3</v>
      </c>
      <c r="B180" s="263" t="s">
        <v>158</v>
      </c>
      <c r="C180" s="69">
        <v>0</v>
      </c>
      <c r="D180" s="69">
        <v>0</v>
      </c>
      <c r="E180" s="69">
        <v>1</v>
      </c>
      <c r="F180" s="69">
        <v>1</v>
      </c>
      <c r="G180" s="69"/>
      <c r="H180" s="69">
        <v>0</v>
      </c>
      <c r="I180" s="69">
        <v>0</v>
      </c>
      <c r="J180" s="69"/>
      <c r="K180" s="69">
        <v>0</v>
      </c>
      <c r="L180" s="69">
        <v>0</v>
      </c>
      <c r="M180" s="69"/>
      <c r="N180" s="69">
        <v>0</v>
      </c>
      <c r="O180" s="69">
        <v>8</v>
      </c>
      <c r="P180" s="69">
        <v>2</v>
      </c>
      <c r="Q180" s="69">
        <v>10</v>
      </c>
      <c r="R180" s="69">
        <v>0</v>
      </c>
      <c r="S180" s="69">
        <v>0</v>
      </c>
      <c r="T180" s="69">
        <v>0</v>
      </c>
      <c r="U180" s="69">
        <v>0</v>
      </c>
      <c r="V180" s="259">
        <f t="shared" si="25"/>
        <v>22</v>
      </c>
    </row>
    <row r="181" spans="1:23" ht="39" customHeight="1">
      <c r="A181" s="72">
        <f t="shared" si="26"/>
        <v>4</v>
      </c>
      <c r="B181" s="263" t="s">
        <v>159</v>
      </c>
      <c r="C181" s="69">
        <v>0</v>
      </c>
      <c r="D181" s="69">
        <v>0</v>
      </c>
      <c r="E181" s="69">
        <v>1</v>
      </c>
      <c r="F181" s="69">
        <v>1</v>
      </c>
      <c r="G181" s="69"/>
      <c r="H181" s="69">
        <v>0</v>
      </c>
      <c r="I181" s="69">
        <v>0</v>
      </c>
      <c r="J181" s="69"/>
      <c r="K181" s="69">
        <v>0</v>
      </c>
      <c r="L181" s="69">
        <v>0</v>
      </c>
      <c r="M181" s="69"/>
      <c r="N181" s="69">
        <v>0</v>
      </c>
      <c r="O181" s="69">
        <v>4</v>
      </c>
      <c r="P181" s="69">
        <v>2</v>
      </c>
      <c r="Q181" s="69">
        <v>2</v>
      </c>
      <c r="R181" s="69">
        <v>0</v>
      </c>
      <c r="S181" s="69">
        <v>0</v>
      </c>
      <c r="T181" s="69">
        <v>0</v>
      </c>
      <c r="U181" s="69">
        <v>0</v>
      </c>
      <c r="V181" s="259">
        <f t="shared" si="25"/>
        <v>10</v>
      </c>
    </row>
    <row r="182" spans="1:23" ht="39" customHeight="1">
      <c r="A182" s="72">
        <f t="shared" si="26"/>
        <v>5</v>
      </c>
      <c r="B182" s="263" t="s">
        <v>154</v>
      </c>
      <c r="C182" s="69">
        <v>8</v>
      </c>
      <c r="D182" s="69">
        <v>0</v>
      </c>
      <c r="E182" s="69">
        <v>0</v>
      </c>
      <c r="F182" s="69">
        <v>0</v>
      </c>
      <c r="G182" s="69"/>
      <c r="H182" s="69">
        <v>0</v>
      </c>
      <c r="I182" s="69">
        <v>0</v>
      </c>
      <c r="J182" s="69"/>
      <c r="K182" s="69">
        <v>0</v>
      </c>
      <c r="L182" s="69">
        <v>0</v>
      </c>
      <c r="M182" s="69"/>
      <c r="N182" s="69">
        <v>0</v>
      </c>
      <c r="O182" s="69"/>
      <c r="P182" s="69">
        <v>0</v>
      </c>
      <c r="Q182" s="69">
        <v>0</v>
      </c>
      <c r="R182" s="69">
        <v>0</v>
      </c>
      <c r="S182" s="69">
        <v>0</v>
      </c>
      <c r="T182" s="69">
        <v>0</v>
      </c>
      <c r="U182" s="69">
        <v>0</v>
      </c>
      <c r="V182" s="259">
        <f t="shared" si="25"/>
        <v>8</v>
      </c>
    </row>
    <row r="183" spans="1:23" ht="39" customHeight="1">
      <c r="A183" s="72">
        <f t="shared" si="26"/>
        <v>6</v>
      </c>
      <c r="B183" s="263" t="s">
        <v>156</v>
      </c>
      <c r="C183" s="69">
        <v>0</v>
      </c>
      <c r="D183" s="69">
        <v>0</v>
      </c>
      <c r="E183" s="69">
        <v>0</v>
      </c>
      <c r="F183" s="69">
        <v>0</v>
      </c>
      <c r="G183" s="69"/>
      <c r="H183" s="69">
        <v>0</v>
      </c>
      <c r="I183" s="69">
        <v>0</v>
      </c>
      <c r="J183" s="69"/>
      <c r="K183" s="69">
        <v>0</v>
      </c>
      <c r="L183" s="69">
        <v>4</v>
      </c>
      <c r="M183" s="69"/>
      <c r="N183" s="69">
        <v>0</v>
      </c>
      <c r="O183" s="69"/>
      <c r="P183" s="69">
        <v>0</v>
      </c>
      <c r="Q183" s="69">
        <v>3</v>
      </c>
      <c r="R183" s="69">
        <v>0</v>
      </c>
      <c r="S183" s="69">
        <v>0</v>
      </c>
      <c r="T183" s="69">
        <v>0</v>
      </c>
      <c r="U183" s="69">
        <v>0</v>
      </c>
      <c r="V183" s="259">
        <f t="shared" si="25"/>
        <v>7</v>
      </c>
    </row>
    <row r="184" spans="1:23" ht="39" customHeight="1" thickBot="1">
      <c r="A184" s="73">
        <f t="shared" si="26"/>
        <v>7</v>
      </c>
      <c r="B184" s="264" t="s">
        <v>157</v>
      </c>
      <c r="C184" s="71">
        <v>0</v>
      </c>
      <c r="D184" s="71">
        <v>0</v>
      </c>
      <c r="E184" s="71">
        <v>0</v>
      </c>
      <c r="F184" s="71">
        <v>0</v>
      </c>
      <c r="G184" s="71"/>
      <c r="H184" s="71">
        <v>0</v>
      </c>
      <c r="I184" s="71">
        <v>0</v>
      </c>
      <c r="J184" s="71"/>
      <c r="K184" s="71">
        <v>0</v>
      </c>
      <c r="L184" s="71">
        <v>4</v>
      </c>
      <c r="M184" s="71"/>
      <c r="N184" s="71">
        <v>0</v>
      </c>
      <c r="O184" s="71"/>
      <c r="P184" s="71">
        <v>0</v>
      </c>
      <c r="Q184" s="71">
        <v>0</v>
      </c>
      <c r="R184" s="71">
        <v>0</v>
      </c>
      <c r="S184" s="71">
        <v>0</v>
      </c>
      <c r="T184" s="71">
        <v>0</v>
      </c>
      <c r="U184" s="71">
        <v>0</v>
      </c>
      <c r="V184" s="259">
        <f t="shared" si="25"/>
        <v>4</v>
      </c>
    </row>
    <row r="185" spans="1:23" s="67" customFormat="1" ht="56.25" customHeight="1" thickTop="1" thickBot="1">
      <c r="A185" s="803"/>
      <c r="B185" s="803"/>
      <c r="C185" s="804"/>
      <c r="D185" s="804"/>
      <c r="E185" s="804"/>
      <c r="F185" s="804"/>
      <c r="G185" s="804"/>
      <c r="H185" s="804"/>
      <c r="I185" s="804"/>
      <c r="J185" s="804"/>
      <c r="K185" s="804"/>
      <c r="L185" s="804"/>
      <c r="M185" s="804"/>
      <c r="N185" s="804"/>
      <c r="O185" s="805" t="s">
        <v>163</v>
      </c>
      <c r="P185" s="805"/>
      <c r="Q185" s="805"/>
      <c r="R185" s="805"/>
      <c r="S185" s="805"/>
      <c r="T185" s="805"/>
      <c r="U185" s="805"/>
      <c r="V185" s="806"/>
      <c r="W185" s="247"/>
    </row>
    <row r="186" spans="1:23" ht="39" customHeight="1" thickTop="1" thickBot="1">
      <c r="A186" s="808" t="s">
        <v>211</v>
      </c>
      <c r="B186" s="808"/>
      <c r="C186" s="265">
        <v>0</v>
      </c>
      <c r="D186" s="265">
        <v>10</v>
      </c>
      <c r="E186" s="255">
        <v>2</v>
      </c>
      <c r="F186" s="255">
        <v>1</v>
      </c>
      <c r="G186" s="255">
        <v>0</v>
      </c>
      <c r="H186" s="255">
        <v>0</v>
      </c>
      <c r="I186" s="255">
        <v>0</v>
      </c>
      <c r="J186" s="255">
        <v>2</v>
      </c>
      <c r="K186" s="255">
        <v>0</v>
      </c>
      <c r="L186" s="255">
        <v>3</v>
      </c>
      <c r="M186" s="255">
        <v>1</v>
      </c>
      <c r="N186" s="255">
        <v>5</v>
      </c>
      <c r="O186" s="255">
        <v>14</v>
      </c>
      <c r="P186" s="255">
        <v>0</v>
      </c>
      <c r="Q186" s="255">
        <v>17</v>
      </c>
      <c r="R186" s="255">
        <v>0</v>
      </c>
      <c r="S186" s="255">
        <v>0</v>
      </c>
      <c r="T186" s="255">
        <v>0</v>
      </c>
      <c r="U186" s="255">
        <v>0</v>
      </c>
      <c r="V186" s="255">
        <f>SUM(C186:U186)</f>
        <v>55</v>
      </c>
    </row>
    <row r="187" spans="1:23" ht="39" customHeight="1" thickTop="1">
      <c r="A187" s="267">
        <v>1</v>
      </c>
      <c r="B187" s="103" t="s">
        <v>161</v>
      </c>
      <c r="C187" s="99">
        <v>0</v>
      </c>
      <c r="D187" s="99">
        <v>8</v>
      </c>
      <c r="E187" s="99">
        <v>1</v>
      </c>
      <c r="F187" s="99">
        <v>1</v>
      </c>
      <c r="G187" s="99"/>
      <c r="H187" s="99">
        <v>0</v>
      </c>
      <c r="I187" s="99">
        <v>0</v>
      </c>
      <c r="J187" s="99">
        <v>2</v>
      </c>
      <c r="K187" s="99">
        <v>0</v>
      </c>
      <c r="L187" s="99">
        <v>3</v>
      </c>
      <c r="M187" s="99">
        <v>1</v>
      </c>
      <c r="N187" s="99">
        <v>5</v>
      </c>
      <c r="O187" s="99">
        <v>14</v>
      </c>
      <c r="P187" s="99">
        <v>0</v>
      </c>
      <c r="Q187" s="99">
        <v>15</v>
      </c>
      <c r="R187" s="99">
        <v>0</v>
      </c>
      <c r="S187" s="99">
        <v>0</v>
      </c>
      <c r="T187" s="99">
        <v>0</v>
      </c>
      <c r="U187" s="99">
        <v>0</v>
      </c>
      <c r="V187" s="99">
        <f>SUM(C187:U187)</f>
        <v>50</v>
      </c>
    </row>
    <row r="188" spans="1:23" ht="39" customHeight="1">
      <c r="A188" s="72">
        <f>+A187+1</f>
        <v>2</v>
      </c>
      <c r="B188" s="81" t="s">
        <v>205</v>
      </c>
      <c r="C188" s="69">
        <v>0</v>
      </c>
      <c r="D188" s="69">
        <v>1</v>
      </c>
      <c r="E188" s="69">
        <v>0</v>
      </c>
      <c r="F188" s="69">
        <v>0</v>
      </c>
      <c r="G188" s="69"/>
      <c r="H188" s="69">
        <v>0</v>
      </c>
      <c r="I188" s="69">
        <v>0</v>
      </c>
      <c r="J188" s="69"/>
      <c r="K188" s="69">
        <v>0</v>
      </c>
      <c r="L188" s="69">
        <v>0</v>
      </c>
      <c r="M188" s="69"/>
      <c r="N188" s="69">
        <v>0</v>
      </c>
      <c r="O188" s="69">
        <v>5</v>
      </c>
      <c r="P188" s="69">
        <v>0</v>
      </c>
      <c r="Q188" s="69">
        <v>16</v>
      </c>
      <c r="R188" s="69">
        <v>0</v>
      </c>
      <c r="S188" s="69">
        <v>0</v>
      </c>
      <c r="T188" s="69">
        <v>0</v>
      </c>
      <c r="U188" s="69">
        <v>0</v>
      </c>
      <c r="V188" s="259">
        <f>SUM(C188:U188)</f>
        <v>22</v>
      </c>
    </row>
    <row r="189" spans="1:23" ht="39" customHeight="1" thickBot="1">
      <c r="A189" s="73">
        <f>+A188+1</f>
        <v>3</v>
      </c>
      <c r="B189" s="268" t="s">
        <v>162</v>
      </c>
      <c r="C189" s="71">
        <v>0</v>
      </c>
      <c r="D189" s="71">
        <v>0</v>
      </c>
      <c r="E189" s="71">
        <v>1</v>
      </c>
      <c r="F189" s="71">
        <v>1</v>
      </c>
      <c r="G189" s="71"/>
      <c r="H189" s="71">
        <v>0</v>
      </c>
      <c r="I189" s="71">
        <v>0</v>
      </c>
      <c r="J189" s="71">
        <v>1</v>
      </c>
      <c r="K189" s="71">
        <v>0</v>
      </c>
      <c r="L189" s="71">
        <v>0</v>
      </c>
      <c r="M189" s="71"/>
      <c r="N189" s="71">
        <v>0</v>
      </c>
      <c r="O189" s="71">
        <v>2</v>
      </c>
      <c r="P189" s="71">
        <v>0</v>
      </c>
      <c r="Q189" s="71">
        <v>1</v>
      </c>
      <c r="R189" s="71">
        <v>0</v>
      </c>
      <c r="S189" s="71">
        <v>0</v>
      </c>
      <c r="T189" s="71">
        <v>0</v>
      </c>
      <c r="U189" s="71">
        <v>0</v>
      </c>
      <c r="V189" s="259">
        <f t="shared" ref="V189" si="27">SUM(C189:U189)</f>
        <v>6</v>
      </c>
    </row>
    <row r="190" spans="1:23" s="66" customFormat="1" ht="39" customHeight="1" thickTop="1">
      <c r="C190" s="82"/>
      <c r="D190" s="82"/>
      <c r="E190" s="82"/>
      <c r="F190" s="82"/>
      <c r="G190" s="82"/>
      <c r="H190" s="82"/>
      <c r="I190" s="82"/>
      <c r="J190" s="82"/>
      <c r="K190" s="82"/>
      <c r="L190" s="82"/>
      <c r="M190" s="82"/>
      <c r="N190" s="82"/>
      <c r="O190" s="82"/>
      <c r="P190" s="82"/>
      <c r="Q190" s="82"/>
      <c r="R190" s="82"/>
      <c r="S190" s="82"/>
      <c r="T190" s="82"/>
      <c r="U190" s="82"/>
      <c r="V190" s="83"/>
      <c r="W190" s="243"/>
    </row>
    <row r="191" spans="1:23" s="66" customFormat="1" ht="39" customHeight="1">
      <c r="C191" s="82"/>
      <c r="D191" s="82"/>
      <c r="E191" s="82"/>
      <c r="F191" s="82"/>
      <c r="G191" s="82"/>
      <c r="H191" s="82"/>
      <c r="I191" s="82"/>
      <c r="J191" s="82"/>
      <c r="K191" s="82"/>
      <c r="L191" s="82"/>
      <c r="M191" s="82"/>
      <c r="N191" s="82"/>
      <c r="O191" s="82"/>
      <c r="P191" s="82"/>
      <c r="Q191" s="82"/>
      <c r="R191" s="82"/>
      <c r="S191" s="82"/>
      <c r="T191" s="82"/>
      <c r="U191" s="82"/>
      <c r="V191" s="83"/>
      <c r="W191" s="243"/>
    </row>
    <row r="192" spans="1:23" s="66" customFormat="1" ht="39" customHeight="1">
      <c r="C192" s="82"/>
      <c r="D192" s="82"/>
      <c r="E192" s="82"/>
      <c r="F192" s="82"/>
      <c r="G192" s="82"/>
      <c r="H192" s="82"/>
      <c r="I192" s="82"/>
      <c r="J192" s="82"/>
      <c r="K192" s="82"/>
      <c r="L192" s="82"/>
      <c r="M192" s="82"/>
      <c r="N192" s="82"/>
      <c r="O192" s="82"/>
      <c r="P192" s="82"/>
      <c r="Q192" s="82"/>
      <c r="R192" s="82"/>
      <c r="S192" s="82"/>
      <c r="T192" s="82"/>
      <c r="U192" s="82"/>
      <c r="V192" s="83"/>
      <c r="W192" s="243"/>
    </row>
    <row r="193" spans="3:23" s="66" customFormat="1" ht="39" customHeight="1">
      <c r="C193" s="82"/>
      <c r="D193" s="82"/>
      <c r="E193" s="82"/>
      <c r="F193" s="82"/>
      <c r="G193" s="82"/>
      <c r="H193" s="82"/>
      <c r="I193" s="82"/>
      <c r="J193" s="82"/>
      <c r="K193" s="82"/>
      <c r="L193" s="82"/>
      <c r="M193" s="82"/>
      <c r="N193" s="82"/>
      <c r="O193" s="82"/>
      <c r="P193" s="82"/>
      <c r="Q193" s="82"/>
      <c r="R193" s="82"/>
      <c r="S193" s="82"/>
      <c r="T193" s="82"/>
      <c r="U193" s="82"/>
      <c r="V193" s="83"/>
      <c r="W193" s="243"/>
    </row>
    <row r="194" spans="3:23" s="66" customFormat="1" ht="39" customHeight="1">
      <c r="C194" s="82"/>
      <c r="D194" s="82"/>
      <c r="E194" s="82"/>
      <c r="F194" s="82"/>
      <c r="G194" s="82"/>
      <c r="H194" s="82"/>
      <c r="I194" s="82"/>
      <c r="J194" s="82"/>
      <c r="K194" s="82"/>
      <c r="L194" s="82"/>
      <c r="M194" s="82"/>
      <c r="N194" s="82"/>
      <c r="O194" s="82"/>
      <c r="P194" s="82"/>
      <c r="Q194" s="82"/>
      <c r="R194" s="82"/>
      <c r="S194" s="82"/>
      <c r="T194" s="82"/>
      <c r="U194" s="82"/>
      <c r="V194" s="83"/>
      <c r="W194" s="243"/>
    </row>
    <row r="195" spans="3:23" s="66" customFormat="1" ht="39" customHeight="1">
      <c r="C195" s="82"/>
      <c r="D195" s="82"/>
      <c r="E195" s="82"/>
      <c r="F195" s="82"/>
      <c r="G195" s="82"/>
      <c r="H195" s="82"/>
      <c r="I195" s="82"/>
      <c r="J195" s="82"/>
      <c r="K195" s="82"/>
      <c r="L195" s="82"/>
      <c r="M195" s="82"/>
      <c r="N195" s="82"/>
      <c r="O195" s="82"/>
      <c r="P195" s="82"/>
      <c r="Q195" s="82"/>
      <c r="R195" s="82"/>
      <c r="S195" s="82"/>
      <c r="T195" s="82"/>
      <c r="U195" s="82"/>
      <c r="V195" s="83"/>
      <c r="W195" s="243"/>
    </row>
    <row r="196" spans="3:23" s="66" customFormat="1" ht="39" customHeight="1">
      <c r="C196" s="82"/>
      <c r="D196" s="82"/>
      <c r="E196" s="82"/>
      <c r="F196" s="82"/>
      <c r="G196" s="82"/>
      <c r="H196" s="82"/>
      <c r="I196" s="82"/>
      <c r="J196" s="82"/>
      <c r="K196" s="82"/>
      <c r="L196" s="82"/>
      <c r="M196" s="82"/>
      <c r="N196" s="82"/>
      <c r="O196" s="82"/>
      <c r="P196" s="82"/>
      <c r="Q196" s="82"/>
      <c r="R196" s="82"/>
      <c r="S196" s="82"/>
      <c r="T196" s="82"/>
      <c r="U196" s="82"/>
      <c r="V196" s="83"/>
      <c r="W196" s="243"/>
    </row>
    <row r="197" spans="3:23" s="66" customFormat="1" ht="39" customHeight="1">
      <c r="C197" s="82"/>
      <c r="D197" s="82"/>
      <c r="E197" s="82"/>
      <c r="F197" s="82"/>
      <c r="G197" s="82"/>
      <c r="H197" s="82"/>
      <c r="I197" s="82"/>
      <c r="J197" s="82"/>
      <c r="K197" s="82"/>
      <c r="L197" s="82"/>
      <c r="M197" s="82"/>
      <c r="N197" s="82"/>
      <c r="O197" s="82"/>
      <c r="P197" s="82"/>
      <c r="Q197" s="82"/>
      <c r="R197" s="82"/>
      <c r="S197" s="82"/>
      <c r="T197" s="82"/>
      <c r="U197" s="82"/>
      <c r="V197" s="83"/>
      <c r="W197" s="243"/>
    </row>
    <row r="198" spans="3:23" s="66" customFormat="1" ht="39" customHeight="1">
      <c r="C198" s="82"/>
      <c r="D198" s="82"/>
      <c r="E198" s="82"/>
      <c r="F198" s="82"/>
      <c r="G198" s="82"/>
      <c r="H198" s="82"/>
      <c r="I198" s="82"/>
      <c r="J198" s="82"/>
      <c r="K198" s="82"/>
      <c r="L198" s="82"/>
      <c r="M198" s="82"/>
      <c r="N198" s="82"/>
      <c r="O198" s="82"/>
      <c r="P198" s="82"/>
      <c r="Q198" s="82"/>
      <c r="R198" s="82"/>
      <c r="S198" s="82"/>
      <c r="T198" s="82"/>
      <c r="U198" s="82"/>
      <c r="V198" s="83"/>
      <c r="W198" s="243"/>
    </row>
    <row r="199" spans="3:23" s="66" customFormat="1" ht="39" customHeight="1">
      <c r="C199" s="82"/>
      <c r="D199" s="82"/>
      <c r="E199" s="82"/>
      <c r="F199" s="82"/>
      <c r="G199" s="82"/>
      <c r="H199" s="82"/>
      <c r="I199" s="82"/>
      <c r="J199" s="82"/>
      <c r="K199" s="82"/>
      <c r="L199" s="82"/>
      <c r="M199" s="82"/>
      <c r="N199" s="82"/>
      <c r="O199" s="82"/>
      <c r="P199" s="82"/>
      <c r="Q199" s="82"/>
      <c r="R199" s="82"/>
      <c r="S199" s="82"/>
      <c r="T199" s="82"/>
      <c r="U199" s="82"/>
      <c r="V199" s="83"/>
      <c r="W199" s="243"/>
    </row>
    <row r="200" spans="3:23" s="66" customFormat="1" ht="39" customHeight="1">
      <c r="C200" s="82"/>
      <c r="D200" s="82"/>
      <c r="E200" s="82"/>
      <c r="F200" s="82"/>
      <c r="G200" s="82"/>
      <c r="H200" s="82"/>
      <c r="I200" s="82"/>
      <c r="J200" s="82"/>
      <c r="K200" s="82"/>
      <c r="L200" s="82"/>
      <c r="M200" s="82"/>
      <c r="N200" s="82"/>
      <c r="O200" s="82"/>
      <c r="P200" s="82"/>
      <c r="Q200" s="82"/>
      <c r="R200" s="82"/>
      <c r="S200" s="82"/>
      <c r="T200" s="82"/>
      <c r="U200" s="82"/>
      <c r="V200" s="83"/>
      <c r="W200" s="243"/>
    </row>
    <row r="201" spans="3:23" s="66" customFormat="1" ht="39" customHeight="1">
      <c r="C201" s="82"/>
      <c r="D201" s="82"/>
      <c r="E201" s="82"/>
      <c r="F201" s="82"/>
      <c r="G201" s="82"/>
      <c r="H201" s="82"/>
      <c r="I201" s="82"/>
      <c r="J201" s="82"/>
      <c r="K201" s="82"/>
      <c r="L201" s="82"/>
      <c r="M201" s="82"/>
      <c r="N201" s="82"/>
      <c r="O201" s="82"/>
      <c r="P201" s="82"/>
      <c r="Q201" s="82"/>
      <c r="R201" s="82"/>
      <c r="S201" s="82"/>
      <c r="T201" s="82"/>
      <c r="U201" s="82"/>
      <c r="V201" s="83"/>
      <c r="W201" s="243"/>
    </row>
    <row r="202" spans="3:23" s="66" customFormat="1" ht="39" customHeight="1">
      <c r="C202" s="82"/>
      <c r="D202" s="82"/>
      <c r="E202" s="82"/>
      <c r="F202" s="82"/>
      <c r="G202" s="82"/>
      <c r="H202" s="82"/>
      <c r="I202" s="82"/>
      <c r="J202" s="82"/>
      <c r="K202" s="82"/>
      <c r="L202" s="82"/>
      <c r="M202" s="82"/>
      <c r="N202" s="82"/>
      <c r="O202" s="82"/>
      <c r="P202" s="82"/>
      <c r="Q202" s="82"/>
      <c r="R202" s="82"/>
      <c r="S202" s="82"/>
      <c r="T202" s="82"/>
      <c r="U202" s="82"/>
      <c r="V202" s="83"/>
      <c r="W202" s="243"/>
    </row>
    <row r="203" spans="3:23" s="66" customFormat="1" ht="39" customHeight="1">
      <c r="C203" s="82"/>
      <c r="D203" s="82"/>
      <c r="E203" s="82"/>
      <c r="F203" s="82"/>
      <c r="G203" s="82"/>
      <c r="H203" s="82"/>
      <c r="I203" s="82"/>
      <c r="J203" s="82"/>
      <c r="K203" s="82"/>
      <c r="L203" s="82"/>
      <c r="M203" s="82"/>
      <c r="N203" s="82"/>
      <c r="O203" s="82"/>
      <c r="P203" s="82"/>
      <c r="Q203" s="82"/>
      <c r="R203" s="82"/>
      <c r="S203" s="82"/>
      <c r="T203" s="82"/>
      <c r="U203" s="82"/>
      <c r="V203" s="83"/>
      <c r="W203" s="243"/>
    </row>
    <row r="204" spans="3:23" s="66" customFormat="1" ht="39" customHeight="1">
      <c r="C204" s="82"/>
      <c r="D204" s="82"/>
      <c r="E204" s="82"/>
      <c r="F204" s="82"/>
      <c r="G204" s="82"/>
      <c r="H204" s="82"/>
      <c r="I204" s="82"/>
      <c r="J204" s="82"/>
      <c r="K204" s="82"/>
      <c r="L204" s="82"/>
      <c r="M204" s="82"/>
      <c r="N204" s="82"/>
      <c r="O204" s="82"/>
      <c r="P204" s="82"/>
      <c r="Q204" s="82"/>
      <c r="R204" s="82"/>
      <c r="S204" s="82"/>
      <c r="T204" s="82"/>
      <c r="U204" s="82"/>
      <c r="V204" s="83"/>
      <c r="W204" s="243"/>
    </row>
    <row r="205" spans="3:23" s="66" customFormat="1" ht="39" customHeight="1">
      <c r="C205" s="82"/>
      <c r="D205" s="82"/>
      <c r="E205" s="82"/>
      <c r="F205" s="82"/>
      <c r="G205" s="82"/>
      <c r="H205" s="82"/>
      <c r="I205" s="82"/>
      <c r="J205" s="82"/>
      <c r="K205" s="82"/>
      <c r="L205" s="82"/>
      <c r="M205" s="82"/>
      <c r="N205" s="82"/>
      <c r="O205" s="82"/>
      <c r="P205" s="82"/>
      <c r="Q205" s="82"/>
      <c r="R205" s="82"/>
      <c r="S205" s="82"/>
      <c r="T205" s="82"/>
      <c r="U205" s="82"/>
      <c r="V205" s="83"/>
      <c r="W205" s="243"/>
    </row>
    <row r="206" spans="3:23" s="66" customFormat="1" ht="39" customHeight="1">
      <c r="C206" s="82"/>
      <c r="D206" s="82"/>
      <c r="E206" s="82"/>
      <c r="F206" s="82"/>
      <c r="G206" s="82"/>
      <c r="H206" s="82"/>
      <c r="I206" s="82"/>
      <c r="J206" s="82"/>
      <c r="K206" s="82"/>
      <c r="L206" s="82"/>
      <c r="M206" s="82"/>
      <c r="N206" s="82"/>
      <c r="O206" s="82"/>
      <c r="P206" s="82"/>
      <c r="Q206" s="82"/>
      <c r="R206" s="82"/>
      <c r="S206" s="82"/>
      <c r="T206" s="82"/>
      <c r="U206" s="82"/>
      <c r="V206" s="83"/>
      <c r="W206" s="243"/>
    </row>
    <row r="207" spans="3:23" s="66" customFormat="1" ht="39" customHeight="1">
      <c r="C207" s="82"/>
      <c r="D207" s="82"/>
      <c r="E207" s="82"/>
      <c r="F207" s="82"/>
      <c r="G207" s="82"/>
      <c r="H207" s="82"/>
      <c r="I207" s="82"/>
      <c r="J207" s="82"/>
      <c r="K207" s="82"/>
      <c r="L207" s="82"/>
      <c r="M207" s="82"/>
      <c r="N207" s="82"/>
      <c r="O207" s="82"/>
      <c r="P207" s="82"/>
      <c r="Q207" s="82"/>
      <c r="R207" s="82"/>
      <c r="S207" s="82"/>
      <c r="T207" s="82"/>
      <c r="U207" s="82"/>
      <c r="V207" s="83"/>
      <c r="W207" s="243"/>
    </row>
    <row r="208" spans="3:23" s="66" customFormat="1" ht="39" customHeight="1">
      <c r="C208" s="82"/>
      <c r="D208" s="82"/>
      <c r="E208" s="82"/>
      <c r="F208" s="82"/>
      <c r="G208" s="82"/>
      <c r="H208" s="82"/>
      <c r="I208" s="82"/>
      <c r="J208" s="82"/>
      <c r="K208" s="82"/>
      <c r="L208" s="82"/>
      <c r="M208" s="82"/>
      <c r="N208" s="82"/>
      <c r="O208" s="82"/>
      <c r="P208" s="82"/>
      <c r="Q208" s="82"/>
      <c r="R208" s="82"/>
      <c r="S208" s="82"/>
      <c r="T208" s="82"/>
      <c r="U208" s="82"/>
      <c r="V208" s="83"/>
      <c r="W208" s="243"/>
    </row>
    <row r="209" spans="3:23" s="66" customFormat="1" ht="39" customHeight="1">
      <c r="C209" s="82"/>
      <c r="D209" s="82"/>
      <c r="E209" s="82"/>
      <c r="F209" s="82"/>
      <c r="G209" s="82"/>
      <c r="H209" s="82"/>
      <c r="I209" s="82"/>
      <c r="J209" s="82"/>
      <c r="K209" s="82"/>
      <c r="L209" s="82"/>
      <c r="M209" s="82"/>
      <c r="N209" s="82"/>
      <c r="O209" s="82"/>
      <c r="P209" s="82"/>
      <c r="Q209" s="82"/>
      <c r="R209" s="82"/>
      <c r="S209" s="82"/>
      <c r="T209" s="82"/>
      <c r="U209" s="82"/>
      <c r="V209" s="83"/>
      <c r="W209" s="243"/>
    </row>
    <row r="210" spans="3:23" s="66" customFormat="1" ht="39" customHeight="1">
      <c r="C210" s="82"/>
      <c r="D210" s="82"/>
      <c r="E210" s="82"/>
      <c r="F210" s="82"/>
      <c r="G210" s="82"/>
      <c r="H210" s="82"/>
      <c r="I210" s="82"/>
      <c r="J210" s="82"/>
      <c r="K210" s="82"/>
      <c r="L210" s="82"/>
      <c r="M210" s="82"/>
      <c r="N210" s="82"/>
      <c r="O210" s="82"/>
      <c r="P210" s="82"/>
      <c r="Q210" s="82"/>
      <c r="R210" s="82"/>
      <c r="S210" s="82"/>
      <c r="T210" s="82"/>
      <c r="U210" s="82"/>
      <c r="V210" s="83"/>
      <c r="W210" s="243"/>
    </row>
    <row r="211" spans="3:23" s="66" customFormat="1" ht="39" customHeight="1">
      <c r="C211" s="82"/>
      <c r="D211" s="82"/>
      <c r="E211" s="82"/>
      <c r="F211" s="82"/>
      <c r="G211" s="82"/>
      <c r="H211" s="82"/>
      <c r="I211" s="82"/>
      <c r="J211" s="82"/>
      <c r="K211" s="82"/>
      <c r="L211" s="82"/>
      <c r="M211" s="82"/>
      <c r="N211" s="82"/>
      <c r="O211" s="82"/>
      <c r="P211" s="82"/>
      <c r="Q211" s="82"/>
      <c r="R211" s="82"/>
      <c r="S211" s="82"/>
      <c r="T211" s="82"/>
      <c r="U211" s="82"/>
      <c r="V211" s="83"/>
      <c r="W211" s="243"/>
    </row>
    <row r="212" spans="3:23" s="66" customFormat="1" ht="39" customHeight="1">
      <c r="C212" s="82"/>
      <c r="D212" s="82"/>
      <c r="E212" s="82"/>
      <c r="F212" s="82"/>
      <c r="G212" s="82"/>
      <c r="H212" s="82"/>
      <c r="I212" s="82"/>
      <c r="J212" s="82"/>
      <c r="K212" s="82"/>
      <c r="L212" s="82"/>
      <c r="M212" s="82"/>
      <c r="N212" s="82"/>
      <c r="O212" s="82"/>
      <c r="P212" s="82"/>
      <c r="Q212" s="82"/>
      <c r="R212" s="82"/>
      <c r="S212" s="82"/>
      <c r="T212" s="82"/>
      <c r="U212" s="82"/>
      <c r="V212" s="83"/>
      <c r="W212" s="243"/>
    </row>
    <row r="213" spans="3:23" s="66" customFormat="1" ht="39" customHeight="1">
      <c r="C213" s="82"/>
      <c r="D213" s="82"/>
      <c r="E213" s="82"/>
      <c r="F213" s="82"/>
      <c r="G213" s="82"/>
      <c r="H213" s="82"/>
      <c r="I213" s="82"/>
      <c r="J213" s="82"/>
      <c r="K213" s="82"/>
      <c r="L213" s="82"/>
      <c r="M213" s="82"/>
      <c r="N213" s="82"/>
      <c r="O213" s="82"/>
      <c r="P213" s="82"/>
      <c r="Q213" s="82"/>
      <c r="R213" s="82"/>
      <c r="S213" s="82"/>
      <c r="T213" s="82"/>
      <c r="U213" s="82"/>
      <c r="V213" s="83"/>
      <c r="W213" s="243"/>
    </row>
    <row r="214" spans="3:23" s="66" customFormat="1" ht="39" customHeight="1">
      <c r="C214" s="82"/>
      <c r="D214" s="82"/>
      <c r="E214" s="82"/>
      <c r="F214" s="82"/>
      <c r="G214" s="82"/>
      <c r="H214" s="82"/>
      <c r="I214" s="82"/>
      <c r="J214" s="82"/>
      <c r="K214" s="82"/>
      <c r="L214" s="82"/>
      <c r="M214" s="82"/>
      <c r="N214" s="82"/>
      <c r="O214" s="82"/>
      <c r="P214" s="82"/>
      <c r="Q214" s="82"/>
      <c r="R214" s="82"/>
      <c r="S214" s="82"/>
      <c r="T214" s="82"/>
      <c r="U214" s="82"/>
      <c r="V214" s="83"/>
      <c r="W214" s="243"/>
    </row>
    <row r="215" spans="3:23" s="66" customFormat="1" ht="39" customHeight="1">
      <c r="C215" s="82"/>
      <c r="D215" s="82"/>
      <c r="E215" s="82"/>
      <c r="F215" s="82"/>
      <c r="G215" s="82"/>
      <c r="H215" s="82"/>
      <c r="I215" s="82"/>
      <c r="J215" s="82"/>
      <c r="K215" s="82"/>
      <c r="L215" s="82"/>
      <c r="M215" s="82"/>
      <c r="N215" s="82"/>
      <c r="O215" s="82"/>
      <c r="P215" s="82"/>
      <c r="Q215" s="82"/>
      <c r="R215" s="82"/>
      <c r="S215" s="82"/>
      <c r="T215" s="82"/>
      <c r="U215" s="82"/>
      <c r="V215" s="83"/>
      <c r="W215" s="243"/>
    </row>
    <row r="216" spans="3:23" s="66" customFormat="1" ht="39" customHeight="1">
      <c r="C216" s="82"/>
      <c r="D216" s="82"/>
      <c r="E216" s="82"/>
      <c r="F216" s="82"/>
      <c r="G216" s="82"/>
      <c r="H216" s="82"/>
      <c r="I216" s="82"/>
      <c r="J216" s="82"/>
      <c r="K216" s="82"/>
      <c r="L216" s="82"/>
      <c r="M216" s="82"/>
      <c r="N216" s="82"/>
      <c r="O216" s="82"/>
      <c r="P216" s="82"/>
      <c r="Q216" s="82"/>
      <c r="R216" s="82"/>
      <c r="S216" s="82"/>
      <c r="T216" s="82"/>
      <c r="U216" s="82"/>
      <c r="V216" s="83"/>
      <c r="W216" s="243"/>
    </row>
    <row r="217" spans="3:23" s="66" customFormat="1" ht="39" customHeight="1">
      <c r="C217" s="82"/>
      <c r="D217" s="82"/>
      <c r="E217" s="82"/>
      <c r="F217" s="82"/>
      <c r="G217" s="82"/>
      <c r="H217" s="82"/>
      <c r="I217" s="82"/>
      <c r="J217" s="82"/>
      <c r="K217" s="82"/>
      <c r="L217" s="82"/>
      <c r="M217" s="82"/>
      <c r="N217" s="82"/>
      <c r="O217" s="82"/>
      <c r="P217" s="82"/>
      <c r="Q217" s="82"/>
      <c r="R217" s="82"/>
      <c r="S217" s="82"/>
      <c r="T217" s="82"/>
      <c r="U217" s="82"/>
      <c r="V217" s="83"/>
      <c r="W217" s="243"/>
    </row>
    <row r="218" spans="3:23" s="66" customFormat="1" ht="39" customHeight="1">
      <c r="C218" s="82"/>
      <c r="D218" s="82"/>
      <c r="E218" s="82"/>
      <c r="F218" s="82"/>
      <c r="G218" s="82"/>
      <c r="H218" s="82"/>
      <c r="I218" s="82"/>
      <c r="J218" s="82"/>
      <c r="K218" s="82"/>
      <c r="L218" s="82"/>
      <c r="M218" s="82"/>
      <c r="N218" s="82"/>
      <c r="O218" s="82"/>
      <c r="P218" s="82"/>
      <c r="Q218" s="82"/>
      <c r="R218" s="82"/>
      <c r="S218" s="82"/>
      <c r="T218" s="82"/>
      <c r="U218" s="82"/>
      <c r="V218" s="83"/>
      <c r="W218" s="243"/>
    </row>
    <row r="219" spans="3:23" s="66" customFormat="1" ht="39" customHeight="1">
      <c r="C219" s="82"/>
      <c r="D219" s="82"/>
      <c r="E219" s="82"/>
      <c r="F219" s="82"/>
      <c r="G219" s="82"/>
      <c r="H219" s="82"/>
      <c r="I219" s="82"/>
      <c r="J219" s="82"/>
      <c r="K219" s="82"/>
      <c r="L219" s="82"/>
      <c r="M219" s="82"/>
      <c r="N219" s="82"/>
      <c r="O219" s="82"/>
      <c r="P219" s="82"/>
      <c r="Q219" s="82"/>
      <c r="R219" s="82"/>
      <c r="S219" s="82"/>
      <c r="T219" s="82"/>
      <c r="U219" s="82"/>
      <c r="V219" s="83"/>
      <c r="W219" s="243"/>
    </row>
    <row r="220" spans="3:23" s="66" customFormat="1" ht="39" customHeight="1">
      <c r="C220" s="82"/>
      <c r="D220" s="82"/>
      <c r="E220" s="82"/>
      <c r="F220" s="82"/>
      <c r="G220" s="82"/>
      <c r="H220" s="82"/>
      <c r="I220" s="82"/>
      <c r="J220" s="82"/>
      <c r="K220" s="82"/>
      <c r="L220" s="82"/>
      <c r="M220" s="82"/>
      <c r="N220" s="82"/>
      <c r="O220" s="82"/>
      <c r="P220" s="82"/>
      <c r="Q220" s="82"/>
      <c r="R220" s="82"/>
      <c r="S220" s="82"/>
      <c r="T220" s="82"/>
      <c r="U220" s="82"/>
      <c r="V220" s="83"/>
      <c r="W220" s="243"/>
    </row>
    <row r="221" spans="3:23" s="66" customFormat="1" ht="39" customHeight="1">
      <c r="C221" s="82"/>
      <c r="D221" s="82"/>
      <c r="E221" s="82"/>
      <c r="F221" s="82"/>
      <c r="G221" s="82"/>
      <c r="H221" s="82"/>
      <c r="I221" s="82"/>
      <c r="J221" s="82"/>
      <c r="K221" s="82"/>
      <c r="L221" s="82"/>
      <c r="M221" s="82"/>
      <c r="N221" s="82"/>
      <c r="O221" s="82"/>
      <c r="P221" s="82"/>
      <c r="Q221" s="82"/>
      <c r="R221" s="82"/>
      <c r="S221" s="82"/>
      <c r="T221" s="82"/>
      <c r="U221" s="82"/>
      <c r="V221" s="83"/>
      <c r="W221" s="243"/>
    </row>
    <row r="222" spans="3:23" s="66" customFormat="1" ht="39" customHeight="1">
      <c r="C222" s="82"/>
      <c r="D222" s="82"/>
      <c r="E222" s="82"/>
      <c r="F222" s="82"/>
      <c r="G222" s="82"/>
      <c r="H222" s="82"/>
      <c r="I222" s="82"/>
      <c r="J222" s="82"/>
      <c r="K222" s="82"/>
      <c r="L222" s="82"/>
      <c r="M222" s="82"/>
      <c r="N222" s="82"/>
      <c r="O222" s="82"/>
      <c r="P222" s="82"/>
      <c r="Q222" s="82"/>
      <c r="R222" s="82"/>
      <c r="S222" s="82"/>
      <c r="T222" s="82"/>
      <c r="U222" s="82"/>
      <c r="V222" s="83"/>
      <c r="W222" s="243"/>
    </row>
    <row r="223" spans="3:23" s="66" customFormat="1" ht="39" customHeight="1">
      <c r="C223" s="82"/>
      <c r="D223" s="82"/>
      <c r="E223" s="82"/>
      <c r="F223" s="82"/>
      <c r="G223" s="82"/>
      <c r="H223" s="82"/>
      <c r="I223" s="82"/>
      <c r="J223" s="82"/>
      <c r="K223" s="82"/>
      <c r="L223" s="82"/>
      <c r="M223" s="82"/>
      <c r="N223" s="82"/>
      <c r="O223" s="82"/>
      <c r="P223" s="82"/>
      <c r="Q223" s="82"/>
      <c r="R223" s="82"/>
      <c r="S223" s="82"/>
      <c r="T223" s="82"/>
      <c r="U223" s="82"/>
      <c r="V223" s="83"/>
      <c r="W223" s="243"/>
    </row>
    <row r="224" spans="3:23" s="66" customFormat="1" ht="39" customHeight="1">
      <c r="C224" s="82"/>
      <c r="D224" s="82"/>
      <c r="E224" s="82"/>
      <c r="F224" s="82"/>
      <c r="G224" s="82"/>
      <c r="H224" s="82"/>
      <c r="I224" s="82"/>
      <c r="J224" s="82"/>
      <c r="K224" s="82"/>
      <c r="L224" s="82"/>
      <c r="M224" s="82"/>
      <c r="N224" s="82"/>
      <c r="O224" s="82"/>
      <c r="P224" s="82"/>
      <c r="Q224" s="82"/>
      <c r="R224" s="82"/>
      <c r="S224" s="82"/>
      <c r="T224" s="82"/>
      <c r="U224" s="82"/>
      <c r="V224" s="83"/>
      <c r="W224" s="243"/>
    </row>
    <row r="225" spans="3:23" s="66" customFormat="1" ht="39" customHeight="1">
      <c r="C225" s="82"/>
      <c r="D225" s="82"/>
      <c r="E225" s="82"/>
      <c r="F225" s="82"/>
      <c r="G225" s="82"/>
      <c r="H225" s="82"/>
      <c r="I225" s="82"/>
      <c r="J225" s="82"/>
      <c r="K225" s="82"/>
      <c r="L225" s="82"/>
      <c r="M225" s="82"/>
      <c r="N225" s="82"/>
      <c r="O225" s="82"/>
      <c r="P225" s="82"/>
      <c r="Q225" s="82"/>
      <c r="R225" s="82"/>
      <c r="S225" s="82"/>
      <c r="T225" s="82"/>
      <c r="U225" s="82"/>
      <c r="V225" s="83"/>
      <c r="W225" s="243"/>
    </row>
    <row r="226" spans="3:23" s="66" customFormat="1" ht="39" customHeight="1">
      <c r="C226" s="82"/>
      <c r="D226" s="82"/>
      <c r="E226" s="82"/>
      <c r="F226" s="82"/>
      <c r="G226" s="82"/>
      <c r="H226" s="82"/>
      <c r="I226" s="82"/>
      <c r="J226" s="82"/>
      <c r="K226" s="82"/>
      <c r="L226" s="82"/>
      <c r="M226" s="82"/>
      <c r="N226" s="82"/>
      <c r="O226" s="82"/>
      <c r="P226" s="82"/>
      <c r="Q226" s="82"/>
      <c r="R226" s="82"/>
      <c r="S226" s="82"/>
      <c r="T226" s="82"/>
      <c r="U226" s="82"/>
      <c r="V226" s="83"/>
      <c r="W226" s="243"/>
    </row>
    <row r="227" spans="3:23" s="66" customFormat="1" ht="39" customHeight="1">
      <c r="C227" s="82"/>
      <c r="D227" s="82"/>
      <c r="E227" s="82"/>
      <c r="F227" s="82"/>
      <c r="G227" s="82"/>
      <c r="H227" s="82"/>
      <c r="I227" s="82"/>
      <c r="J227" s="82"/>
      <c r="K227" s="82"/>
      <c r="L227" s="82"/>
      <c r="M227" s="82"/>
      <c r="N227" s="82"/>
      <c r="O227" s="82"/>
      <c r="P227" s="82"/>
      <c r="Q227" s="82"/>
      <c r="R227" s="82"/>
      <c r="S227" s="82"/>
      <c r="T227" s="82"/>
      <c r="U227" s="82"/>
      <c r="V227" s="83"/>
      <c r="W227" s="243"/>
    </row>
    <row r="228" spans="3:23" s="66" customFormat="1" ht="39" customHeight="1">
      <c r="C228" s="82"/>
      <c r="D228" s="82"/>
      <c r="E228" s="82"/>
      <c r="F228" s="82"/>
      <c r="G228" s="82"/>
      <c r="H228" s="82"/>
      <c r="I228" s="82"/>
      <c r="J228" s="82"/>
      <c r="K228" s="82"/>
      <c r="L228" s="82"/>
      <c r="M228" s="82"/>
      <c r="N228" s="82"/>
      <c r="O228" s="82"/>
      <c r="P228" s="82"/>
      <c r="Q228" s="82"/>
      <c r="R228" s="82"/>
      <c r="S228" s="82"/>
      <c r="T228" s="82"/>
      <c r="U228" s="82"/>
      <c r="V228" s="83"/>
      <c r="W228" s="243"/>
    </row>
    <row r="229" spans="3:23" s="66" customFormat="1" ht="39" customHeight="1">
      <c r="C229" s="82"/>
      <c r="D229" s="82"/>
      <c r="E229" s="82"/>
      <c r="F229" s="82"/>
      <c r="G229" s="82"/>
      <c r="H229" s="82"/>
      <c r="I229" s="82"/>
      <c r="J229" s="82"/>
      <c r="K229" s="82"/>
      <c r="L229" s="82"/>
      <c r="M229" s="82"/>
      <c r="N229" s="82"/>
      <c r="O229" s="82"/>
      <c r="P229" s="82"/>
      <c r="Q229" s="82"/>
      <c r="R229" s="82"/>
      <c r="S229" s="82"/>
      <c r="T229" s="82"/>
      <c r="U229" s="82"/>
      <c r="V229" s="83"/>
      <c r="W229" s="243"/>
    </row>
    <row r="230" spans="3:23" s="66" customFormat="1" ht="39" customHeight="1">
      <c r="C230" s="82"/>
      <c r="D230" s="82"/>
      <c r="E230" s="82"/>
      <c r="F230" s="82"/>
      <c r="G230" s="82"/>
      <c r="H230" s="82"/>
      <c r="I230" s="82"/>
      <c r="J230" s="82"/>
      <c r="K230" s="82"/>
      <c r="L230" s="82"/>
      <c r="M230" s="82"/>
      <c r="N230" s="82"/>
      <c r="O230" s="82"/>
      <c r="P230" s="82"/>
      <c r="Q230" s="82"/>
      <c r="R230" s="82"/>
      <c r="S230" s="82"/>
      <c r="T230" s="82"/>
      <c r="U230" s="82"/>
      <c r="V230" s="83"/>
      <c r="W230" s="243"/>
    </row>
    <row r="231" spans="3:23" s="66" customFormat="1" ht="39" customHeight="1">
      <c r="C231" s="82"/>
      <c r="D231" s="82"/>
      <c r="E231" s="82"/>
      <c r="F231" s="82"/>
      <c r="G231" s="82"/>
      <c r="H231" s="82"/>
      <c r="I231" s="82"/>
      <c r="J231" s="82"/>
      <c r="K231" s="82"/>
      <c r="L231" s="82"/>
      <c r="M231" s="82"/>
      <c r="N231" s="82"/>
      <c r="O231" s="82"/>
      <c r="P231" s="82"/>
      <c r="Q231" s="82"/>
      <c r="R231" s="82"/>
      <c r="S231" s="82"/>
      <c r="T231" s="82"/>
      <c r="U231" s="82"/>
      <c r="V231" s="83"/>
      <c r="W231" s="243"/>
    </row>
    <row r="232" spans="3:23" s="66" customFormat="1" ht="39" customHeight="1">
      <c r="C232" s="82"/>
      <c r="D232" s="82"/>
      <c r="E232" s="82"/>
      <c r="F232" s="82"/>
      <c r="G232" s="82"/>
      <c r="H232" s="82"/>
      <c r="I232" s="82"/>
      <c r="J232" s="82"/>
      <c r="K232" s="82"/>
      <c r="L232" s="82"/>
      <c r="M232" s="82"/>
      <c r="N232" s="82"/>
      <c r="O232" s="82"/>
      <c r="P232" s="82"/>
      <c r="Q232" s="82"/>
      <c r="R232" s="82"/>
      <c r="S232" s="82"/>
      <c r="T232" s="82"/>
      <c r="U232" s="82"/>
      <c r="V232" s="83"/>
      <c r="W232" s="243"/>
    </row>
    <row r="233" spans="3:23" s="66" customFormat="1" ht="39" customHeight="1">
      <c r="C233" s="82"/>
      <c r="D233" s="82"/>
      <c r="E233" s="82"/>
      <c r="F233" s="82"/>
      <c r="G233" s="82"/>
      <c r="H233" s="82"/>
      <c r="I233" s="82"/>
      <c r="J233" s="82"/>
      <c r="K233" s="82"/>
      <c r="L233" s="82"/>
      <c r="M233" s="82"/>
      <c r="N233" s="82"/>
      <c r="O233" s="82"/>
      <c r="P233" s="82"/>
      <c r="Q233" s="82"/>
      <c r="R233" s="82"/>
      <c r="S233" s="82"/>
      <c r="T233" s="82"/>
      <c r="U233" s="82"/>
      <c r="V233" s="83"/>
      <c r="W233" s="243"/>
    </row>
    <row r="234" spans="3:23" s="66" customFormat="1" ht="39" customHeight="1">
      <c r="C234" s="82"/>
      <c r="D234" s="82"/>
      <c r="E234" s="82"/>
      <c r="F234" s="82"/>
      <c r="G234" s="82"/>
      <c r="H234" s="82"/>
      <c r="I234" s="82"/>
      <c r="J234" s="82"/>
      <c r="K234" s="82"/>
      <c r="L234" s="82"/>
      <c r="M234" s="82"/>
      <c r="N234" s="82"/>
      <c r="O234" s="82"/>
      <c r="P234" s="82"/>
      <c r="Q234" s="82"/>
      <c r="R234" s="82"/>
      <c r="S234" s="82"/>
      <c r="T234" s="82"/>
      <c r="U234" s="82"/>
      <c r="V234" s="83"/>
      <c r="W234" s="243"/>
    </row>
    <row r="235" spans="3:23" s="66" customFormat="1" ht="39" customHeight="1">
      <c r="C235" s="82"/>
      <c r="D235" s="82"/>
      <c r="E235" s="82"/>
      <c r="F235" s="82"/>
      <c r="G235" s="82"/>
      <c r="H235" s="82"/>
      <c r="I235" s="82"/>
      <c r="J235" s="82"/>
      <c r="K235" s="82"/>
      <c r="L235" s="82"/>
      <c r="M235" s="82"/>
      <c r="N235" s="82"/>
      <c r="O235" s="82"/>
      <c r="P235" s="82"/>
      <c r="Q235" s="82"/>
      <c r="R235" s="82"/>
      <c r="S235" s="82"/>
      <c r="T235" s="82"/>
      <c r="U235" s="82"/>
      <c r="V235" s="83"/>
      <c r="W235" s="243"/>
    </row>
    <row r="236" spans="3:23" s="66" customFormat="1" ht="39" customHeight="1">
      <c r="C236" s="82"/>
      <c r="D236" s="82"/>
      <c r="E236" s="82"/>
      <c r="F236" s="82"/>
      <c r="G236" s="82"/>
      <c r="H236" s="82"/>
      <c r="I236" s="82"/>
      <c r="J236" s="82"/>
      <c r="K236" s="82"/>
      <c r="L236" s="82"/>
      <c r="M236" s="82"/>
      <c r="N236" s="82"/>
      <c r="O236" s="82"/>
      <c r="P236" s="82"/>
      <c r="Q236" s="82"/>
      <c r="R236" s="82"/>
      <c r="S236" s="82"/>
      <c r="T236" s="82"/>
      <c r="U236" s="82"/>
      <c r="V236" s="83"/>
      <c r="W236" s="243"/>
    </row>
    <row r="237" spans="3:23" s="66" customFormat="1" ht="39" customHeight="1">
      <c r="C237" s="82"/>
      <c r="D237" s="82"/>
      <c r="E237" s="82"/>
      <c r="F237" s="82"/>
      <c r="G237" s="82"/>
      <c r="H237" s="82"/>
      <c r="I237" s="82"/>
      <c r="J237" s="82"/>
      <c r="K237" s="82"/>
      <c r="L237" s="82"/>
      <c r="M237" s="82"/>
      <c r="N237" s="82"/>
      <c r="O237" s="82"/>
      <c r="P237" s="82"/>
      <c r="Q237" s="82"/>
      <c r="R237" s="82"/>
      <c r="S237" s="82"/>
      <c r="T237" s="82"/>
      <c r="U237" s="82"/>
      <c r="V237" s="83"/>
      <c r="W237" s="243"/>
    </row>
    <row r="238" spans="3:23" s="66" customFormat="1" ht="39" customHeight="1">
      <c r="C238" s="82"/>
      <c r="D238" s="82"/>
      <c r="E238" s="82"/>
      <c r="F238" s="82"/>
      <c r="G238" s="82"/>
      <c r="H238" s="82"/>
      <c r="I238" s="82"/>
      <c r="J238" s="82"/>
      <c r="K238" s="82"/>
      <c r="L238" s="82"/>
      <c r="M238" s="82"/>
      <c r="N238" s="82"/>
      <c r="O238" s="82"/>
      <c r="P238" s="82"/>
      <c r="Q238" s="82"/>
      <c r="R238" s="82"/>
      <c r="S238" s="82"/>
      <c r="T238" s="82"/>
      <c r="U238" s="82"/>
      <c r="V238" s="83"/>
      <c r="W238" s="243"/>
    </row>
    <row r="239" spans="3:23" s="66" customFormat="1" ht="39" customHeight="1">
      <c r="C239" s="82"/>
      <c r="D239" s="82"/>
      <c r="E239" s="82"/>
      <c r="F239" s="82"/>
      <c r="G239" s="82"/>
      <c r="H239" s="82"/>
      <c r="I239" s="82"/>
      <c r="J239" s="82"/>
      <c r="K239" s="82"/>
      <c r="L239" s="82"/>
      <c r="M239" s="82"/>
      <c r="N239" s="82"/>
      <c r="O239" s="82"/>
      <c r="P239" s="82"/>
      <c r="Q239" s="82"/>
      <c r="R239" s="82"/>
      <c r="S239" s="82"/>
      <c r="T239" s="82"/>
      <c r="U239" s="82"/>
      <c r="V239" s="83"/>
      <c r="W239" s="243"/>
    </row>
    <row r="240" spans="3:23" s="66" customFormat="1" ht="39" customHeight="1">
      <c r="C240" s="82"/>
      <c r="D240" s="82"/>
      <c r="E240" s="82"/>
      <c r="F240" s="82"/>
      <c r="G240" s="82"/>
      <c r="H240" s="82"/>
      <c r="I240" s="82"/>
      <c r="J240" s="82"/>
      <c r="K240" s="82"/>
      <c r="L240" s="82"/>
      <c r="M240" s="82"/>
      <c r="N240" s="82"/>
      <c r="O240" s="82"/>
      <c r="P240" s="82"/>
      <c r="Q240" s="82"/>
      <c r="R240" s="82"/>
      <c r="S240" s="82"/>
      <c r="T240" s="82"/>
      <c r="U240" s="82"/>
      <c r="V240" s="83"/>
      <c r="W240" s="243"/>
    </row>
    <row r="241" spans="3:23" s="66" customFormat="1" ht="39" customHeight="1">
      <c r="C241" s="82"/>
      <c r="D241" s="82"/>
      <c r="E241" s="82"/>
      <c r="F241" s="82"/>
      <c r="G241" s="82"/>
      <c r="H241" s="82"/>
      <c r="I241" s="82"/>
      <c r="J241" s="82"/>
      <c r="K241" s="82"/>
      <c r="L241" s="82"/>
      <c r="M241" s="82"/>
      <c r="N241" s="82"/>
      <c r="O241" s="82"/>
      <c r="P241" s="82"/>
      <c r="Q241" s="82"/>
      <c r="R241" s="82"/>
      <c r="S241" s="82"/>
      <c r="T241" s="82"/>
      <c r="U241" s="82"/>
      <c r="V241" s="83"/>
      <c r="W241" s="243"/>
    </row>
    <row r="242" spans="3:23" s="66" customFormat="1" ht="39" customHeight="1">
      <c r="C242" s="82"/>
      <c r="D242" s="82"/>
      <c r="E242" s="82"/>
      <c r="F242" s="82"/>
      <c r="G242" s="82"/>
      <c r="H242" s="82"/>
      <c r="I242" s="82"/>
      <c r="J242" s="82"/>
      <c r="K242" s="82"/>
      <c r="L242" s="82"/>
      <c r="M242" s="82"/>
      <c r="N242" s="82"/>
      <c r="O242" s="82"/>
      <c r="P242" s="82"/>
      <c r="Q242" s="82"/>
      <c r="R242" s="82"/>
      <c r="S242" s="82"/>
      <c r="T242" s="82"/>
      <c r="U242" s="82"/>
      <c r="V242" s="83"/>
      <c r="W242" s="243"/>
    </row>
    <row r="243" spans="3:23" s="66" customFormat="1" ht="39" customHeight="1">
      <c r="C243" s="82"/>
      <c r="D243" s="82"/>
      <c r="E243" s="82"/>
      <c r="F243" s="82"/>
      <c r="G243" s="82"/>
      <c r="H243" s="82"/>
      <c r="I243" s="82"/>
      <c r="J243" s="82"/>
      <c r="K243" s="82"/>
      <c r="L243" s="82"/>
      <c r="M243" s="82"/>
      <c r="N243" s="82"/>
      <c r="O243" s="82"/>
      <c r="P243" s="82"/>
      <c r="Q243" s="82"/>
      <c r="R243" s="82"/>
      <c r="S243" s="82"/>
      <c r="T243" s="82"/>
      <c r="U243" s="82"/>
      <c r="V243" s="83"/>
      <c r="W243" s="243"/>
    </row>
    <row r="244" spans="3:23" s="66" customFormat="1" ht="39" customHeight="1">
      <c r="C244" s="82"/>
      <c r="D244" s="82"/>
      <c r="E244" s="82"/>
      <c r="F244" s="82"/>
      <c r="G244" s="82"/>
      <c r="H244" s="82"/>
      <c r="I244" s="82"/>
      <c r="J244" s="82"/>
      <c r="K244" s="82"/>
      <c r="L244" s="82"/>
      <c r="M244" s="82"/>
      <c r="N244" s="82"/>
      <c r="O244" s="82"/>
      <c r="P244" s="82"/>
      <c r="Q244" s="82"/>
      <c r="R244" s="82"/>
      <c r="S244" s="82"/>
      <c r="T244" s="82"/>
      <c r="U244" s="82"/>
      <c r="V244" s="83"/>
      <c r="W244" s="243"/>
    </row>
    <row r="245" spans="3:23" s="66" customFormat="1" ht="39" customHeight="1">
      <c r="C245" s="82"/>
      <c r="D245" s="82"/>
      <c r="E245" s="82"/>
      <c r="F245" s="82"/>
      <c r="G245" s="82"/>
      <c r="H245" s="82"/>
      <c r="I245" s="82"/>
      <c r="J245" s="82"/>
      <c r="K245" s="82"/>
      <c r="L245" s="82"/>
      <c r="M245" s="82"/>
      <c r="N245" s="82"/>
      <c r="O245" s="82"/>
      <c r="P245" s="82"/>
      <c r="Q245" s="82"/>
      <c r="R245" s="82"/>
      <c r="S245" s="82"/>
      <c r="T245" s="82"/>
      <c r="U245" s="82"/>
      <c r="V245" s="83"/>
      <c r="W245" s="243"/>
    </row>
    <row r="246" spans="3:23" s="66" customFormat="1" ht="39" customHeight="1">
      <c r="C246" s="82"/>
      <c r="D246" s="82"/>
      <c r="E246" s="82"/>
      <c r="F246" s="82"/>
      <c r="G246" s="82"/>
      <c r="H246" s="82"/>
      <c r="I246" s="82"/>
      <c r="J246" s="82"/>
      <c r="K246" s="82"/>
      <c r="L246" s="82"/>
      <c r="M246" s="82"/>
      <c r="N246" s="82"/>
      <c r="O246" s="82"/>
      <c r="P246" s="82"/>
      <c r="Q246" s="82"/>
      <c r="R246" s="82"/>
      <c r="S246" s="82"/>
      <c r="T246" s="82"/>
      <c r="U246" s="82"/>
      <c r="V246" s="83"/>
      <c r="W246" s="243"/>
    </row>
    <row r="247" spans="3:23" s="66" customFormat="1" ht="39" customHeight="1">
      <c r="C247" s="82"/>
      <c r="D247" s="82"/>
      <c r="E247" s="82"/>
      <c r="F247" s="82"/>
      <c r="G247" s="82"/>
      <c r="H247" s="82"/>
      <c r="I247" s="82"/>
      <c r="J247" s="82"/>
      <c r="K247" s="82"/>
      <c r="L247" s="82"/>
      <c r="M247" s="82"/>
      <c r="N247" s="82"/>
      <c r="O247" s="82"/>
      <c r="P247" s="82"/>
      <c r="Q247" s="82"/>
      <c r="R247" s="82"/>
      <c r="S247" s="82"/>
      <c r="T247" s="82"/>
      <c r="U247" s="82"/>
      <c r="V247" s="83"/>
      <c r="W247" s="243"/>
    </row>
    <row r="248" spans="3:23" s="66" customFormat="1" ht="39" customHeight="1">
      <c r="C248" s="82"/>
      <c r="D248" s="82"/>
      <c r="E248" s="82"/>
      <c r="F248" s="82"/>
      <c r="G248" s="82"/>
      <c r="H248" s="82"/>
      <c r="I248" s="82"/>
      <c r="J248" s="82"/>
      <c r="K248" s="82"/>
      <c r="L248" s="82"/>
      <c r="M248" s="82"/>
      <c r="N248" s="82"/>
      <c r="O248" s="82"/>
      <c r="P248" s="82"/>
      <c r="Q248" s="82"/>
      <c r="R248" s="82"/>
      <c r="S248" s="82"/>
      <c r="T248" s="82"/>
      <c r="U248" s="82"/>
      <c r="V248" s="83"/>
      <c r="W248" s="243"/>
    </row>
    <row r="249" spans="3:23" s="66" customFormat="1" ht="39" customHeight="1">
      <c r="C249" s="82"/>
      <c r="D249" s="82"/>
      <c r="E249" s="82"/>
      <c r="F249" s="82"/>
      <c r="G249" s="82"/>
      <c r="H249" s="82"/>
      <c r="I249" s="82"/>
      <c r="J249" s="82"/>
      <c r="K249" s="82"/>
      <c r="L249" s="82"/>
      <c r="M249" s="82"/>
      <c r="N249" s="82"/>
      <c r="O249" s="82"/>
      <c r="P249" s="82"/>
      <c r="Q249" s="82"/>
      <c r="R249" s="82"/>
      <c r="S249" s="82"/>
      <c r="T249" s="82"/>
      <c r="U249" s="82"/>
      <c r="V249" s="83"/>
      <c r="W249" s="243"/>
    </row>
    <row r="250" spans="3:23" s="66" customFormat="1" ht="39" customHeight="1">
      <c r="C250" s="82"/>
      <c r="D250" s="82"/>
      <c r="E250" s="82"/>
      <c r="F250" s="82"/>
      <c r="G250" s="82"/>
      <c r="H250" s="82"/>
      <c r="I250" s="82"/>
      <c r="J250" s="82"/>
      <c r="K250" s="82"/>
      <c r="L250" s="82"/>
      <c r="M250" s="82"/>
      <c r="N250" s="82"/>
      <c r="O250" s="82"/>
      <c r="P250" s="82"/>
      <c r="Q250" s="82"/>
      <c r="R250" s="82"/>
      <c r="S250" s="82"/>
      <c r="T250" s="82"/>
      <c r="U250" s="82"/>
      <c r="V250" s="83"/>
      <c r="W250" s="243"/>
    </row>
    <row r="251" spans="3:23" s="66" customFormat="1" ht="39" customHeight="1">
      <c r="C251" s="82"/>
      <c r="D251" s="82"/>
      <c r="E251" s="82"/>
      <c r="F251" s="82"/>
      <c r="G251" s="82"/>
      <c r="H251" s="82"/>
      <c r="I251" s="82"/>
      <c r="J251" s="82"/>
      <c r="K251" s="82"/>
      <c r="L251" s="82"/>
      <c r="M251" s="82"/>
      <c r="N251" s="82"/>
      <c r="O251" s="82"/>
      <c r="P251" s="82"/>
      <c r="Q251" s="82"/>
      <c r="R251" s="82"/>
      <c r="S251" s="82"/>
      <c r="T251" s="82"/>
      <c r="U251" s="82"/>
      <c r="V251" s="83"/>
      <c r="W251" s="243"/>
    </row>
    <row r="252" spans="3:23" s="66" customFormat="1" ht="39" customHeight="1">
      <c r="C252" s="82"/>
      <c r="D252" s="82"/>
      <c r="E252" s="82"/>
      <c r="F252" s="82"/>
      <c r="G252" s="82"/>
      <c r="H252" s="82"/>
      <c r="I252" s="82"/>
      <c r="J252" s="82"/>
      <c r="K252" s="82"/>
      <c r="L252" s="82"/>
      <c r="M252" s="82"/>
      <c r="N252" s="82"/>
      <c r="O252" s="82"/>
      <c r="P252" s="82"/>
      <c r="Q252" s="82"/>
      <c r="R252" s="82"/>
      <c r="S252" s="82"/>
      <c r="T252" s="82"/>
      <c r="U252" s="82"/>
      <c r="V252" s="83"/>
      <c r="W252" s="243"/>
    </row>
    <row r="253" spans="3:23" s="66" customFormat="1" ht="39" customHeight="1">
      <c r="C253" s="82"/>
      <c r="D253" s="82"/>
      <c r="E253" s="82"/>
      <c r="F253" s="82"/>
      <c r="G253" s="82"/>
      <c r="H253" s="82"/>
      <c r="I253" s="82"/>
      <c r="J253" s="82"/>
      <c r="K253" s="82"/>
      <c r="L253" s="82"/>
      <c r="M253" s="82"/>
      <c r="N253" s="82"/>
      <c r="O253" s="82"/>
      <c r="P253" s="82"/>
      <c r="Q253" s="82"/>
      <c r="R253" s="82"/>
      <c r="S253" s="82"/>
      <c r="T253" s="82"/>
      <c r="U253" s="82"/>
      <c r="V253" s="83"/>
      <c r="W253" s="243"/>
    </row>
    <row r="254" spans="3:23" s="66" customFormat="1" ht="39" customHeight="1">
      <c r="C254" s="82"/>
      <c r="D254" s="82"/>
      <c r="E254" s="82"/>
      <c r="F254" s="82"/>
      <c r="G254" s="82"/>
      <c r="H254" s="82"/>
      <c r="I254" s="82"/>
      <c r="J254" s="82"/>
      <c r="K254" s="82"/>
      <c r="L254" s="82"/>
      <c r="M254" s="82"/>
      <c r="N254" s="82"/>
      <c r="O254" s="82"/>
      <c r="P254" s="82"/>
      <c r="Q254" s="82"/>
      <c r="R254" s="82"/>
      <c r="S254" s="82"/>
      <c r="T254" s="82"/>
      <c r="U254" s="82"/>
      <c r="V254" s="83"/>
      <c r="W254" s="243"/>
    </row>
    <row r="255" spans="3:23" s="66" customFormat="1" ht="39" customHeight="1">
      <c r="C255" s="82"/>
      <c r="D255" s="82"/>
      <c r="E255" s="82"/>
      <c r="F255" s="82"/>
      <c r="G255" s="82"/>
      <c r="H255" s="82"/>
      <c r="I255" s="82"/>
      <c r="J255" s="82"/>
      <c r="K255" s="82"/>
      <c r="L255" s="82"/>
      <c r="M255" s="82"/>
      <c r="N255" s="82"/>
      <c r="O255" s="82"/>
      <c r="P255" s="82"/>
      <c r="Q255" s="82"/>
      <c r="R255" s="82"/>
      <c r="S255" s="82"/>
      <c r="T255" s="82"/>
      <c r="U255" s="82"/>
      <c r="V255" s="83"/>
      <c r="W255" s="243"/>
    </row>
    <row r="256" spans="3:23" s="66" customFormat="1" ht="39" customHeight="1">
      <c r="C256" s="82"/>
      <c r="D256" s="82"/>
      <c r="E256" s="82"/>
      <c r="F256" s="82"/>
      <c r="G256" s="82"/>
      <c r="H256" s="82"/>
      <c r="I256" s="82"/>
      <c r="J256" s="82"/>
      <c r="K256" s="82"/>
      <c r="L256" s="82"/>
      <c r="M256" s="82"/>
      <c r="N256" s="82"/>
      <c r="O256" s="82"/>
      <c r="P256" s="82"/>
      <c r="Q256" s="82"/>
      <c r="R256" s="82"/>
      <c r="S256" s="82"/>
      <c r="T256" s="82"/>
      <c r="U256" s="82"/>
      <c r="V256" s="83"/>
      <c r="W256" s="243"/>
    </row>
    <row r="257" spans="3:23" s="66" customFormat="1" ht="39" customHeight="1">
      <c r="C257" s="82"/>
      <c r="D257" s="82"/>
      <c r="E257" s="82"/>
      <c r="F257" s="82"/>
      <c r="G257" s="82"/>
      <c r="H257" s="82"/>
      <c r="I257" s="82"/>
      <c r="J257" s="82"/>
      <c r="K257" s="82"/>
      <c r="L257" s="82"/>
      <c r="M257" s="82"/>
      <c r="N257" s="82"/>
      <c r="O257" s="82"/>
      <c r="P257" s="82"/>
      <c r="Q257" s="82"/>
      <c r="R257" s="82"/>
      <c r="S257" s="82"/>
      <c r="T257" s="82"/>
      <c r="U257" s="82"/>
      <c r="V257" s="83"/>
      <c r="W257" s="243"/>
    </row>
    <row r="258" spans="3:23" s="66" customFormat="1" ht="39" customHeight="1">
      <c r="C258" s="82"/>
      <c r="D258" s="82"/>
      <c r="E258" s="82"/>
      <c r="F258" s="82"/>
      <c r="G258" s="82"/>
      <c r="H258" s="82"/>
      <c r="I258" s="82"/>
      <c r="J258" s="82"/>
      <c r="K258" s="82"/>
      <c r="L258" s="82"/>
      <c r="M258" s="82"/>
      <c r="N258" s="82"/>
      <c r="O258" s="82"/>
      <c r="P258" s="82"/>
      <c r="Q258" s="82"/>
      <c r="R258" s="82"/>
      <c r="S258" s="82"/>
      <c r="T258" s="82"/>
      <c r="U258" s="82"/>
      <c r="V258" s="83"/>
      <c r="W258" s="243"/>
    </row>
    <row r="259" spans="3:23" s="66" customFormat="1" ht="39" customHeight="1">
      <c r="C259" s="82"/>
      <c r="D259" s="82"/>
      <c r="E259" s="82"/>
      <c r="F259" s="82"/>
      <c r="G259" s="82"/>
      <c r="H259" s="82"/>
      <c r="I259" s="82"/>
      <c r="J259" s="82"/>
      <c r="K259" s="82"/>
      <c r="L259" s="82"/>
      <c r="M259" s="82"/>
      <c r="N259" s="82"/>
      <c r="O259" s="82"/>
      <c r="P259" s="82"/>
      <c r="Q259" s="82"/>
      <c r="R259" s="82"/>
      <c r="S259" s="82"/>
      <c r="T259" s="82"/>
      <c r="U259" s="82"/>
      <c r="V259" s="83"/>
      <c r="W259" s="243"/>
    </row>
    <row r="260" spans="3:23" s="66" customFormat="1" ht="39" customHeight="1">
      <c r="C260" s="82"/>
      <c r="D260" s="82"/>
      <c r="E260" s="82"/>
      <c r="F260" s="82"/>
      <c r="G260" s="82"/>
      <c r="H260" s="82"/>
      <c r="I260" s="82"/>
      <c r="J260" s="82"/>
      <c r="K260" s="82"/>
      <c r="L260" s="82"/>
      <c r="M260" s="82"/>
      <c r="N260" s="82"/>
      <c r="O260" s="82"/>
      <c r="P260" s="82"/>
      <c r="Q260" s="82"/>
      <c r="R260" s="82"/>
      <c r="S260" s="82"/>
      <c r="T260" s="82"/>
      <c r="U260" s="82"/>
      <c r="V260" s="83"/>
      <c r="W260" s="243"/>
    </row>
    <row r="261" spans="3:23" s="66" customFormat="1" ht="39" customHeight="1">
      <c r="C261" s="82"/>
      <c r="D261" s="82"/>
      <c r="E261" s="82"/>
      <c r="F261" s="82"/>
      <c r="G261" s="82"/>
      <c r="H261" s="82"/>
      <c r="I261" s="82"/>
      <c r="J261" s="82"/>
      <c r="K261" s="82"/>
      <c r="L261" s="82"/>
      <c r="M261" s="82"/>
      <c r="N261" s="82"/>
      <c r="O261" s="82"/>
      <c r="P261" s="82"/>
      <c r="Q261" s="82"/>
      <c r="R261" s="82"/>
      <c r="S261" s="82"/>
      <c r="T261" s="82"/>
      <c r="U261" s="82"/>
      <c r="V261" s="83"/>
      <c r="W261" s="243"/>
    </row>
    <row r="262" spans="3:23" s="66" customFormat="1" ht="39" customHeight="1">
      <c r="C262" s="82"/>
      <c r="D262" s="82"/>
      <c r="E262" s="82"/>
      <c r="F262" s="82"/>
      <c r="G262" s="82"/>
      <c r="H262" s="82"/>
      <c r="I262" s="82"/>
      <c r="J262" s="82"/>
      <c r="K262" s="82"/>
      <c r="L262" s="82"/>
      <c r="M262" s="82"/>
      <c r="N262" s="82"/>
      <c r="O262" s="82"/>
      <c r="P262" s="82"/>
      <c r="Q262" s="82"/>
      <c r="R262" s="82"/>
      <c r="S262" s="82"/>
      <c r="T262" s="82"/>
      <c r="U262" s="82"/>
      <c r="V262" s="83"/>
      <c r="W262" s="243"/>
    </row>
    <row r="263" spans="3:23" s="66" customFormat="1" ht="39" customHeight="1">
      <c r="C263" s="82"/>
      <c r="D263" s="82"/>
      <c r="E263" s="82"/>
      <c r="F263" s="82"/>
      <c r="G263" s="82"/>
      <c r="H263" s="82"/>
      <c r="I263" s="82"/>
      <c r="J263" s="82"/>
      <c r="K263" s="82"/>
      <c r="L263" s="82"/>
      <c r="M263" s="82"/>
      <c r="N263" s="82"/>
      <c r="O263" s="82"/>
      <c r="P263" s="82"/>
      <c r="Q263" s="82"/>
      <c r="R263" s="82"/>
      <c r="S263" s="82"/>
      <c r="T263" s="82"/>
      <c r="U263" s="82"/>
      <c r="V263" s="83"/>
      <c r="W263" s="243"/>
    </row>
    <row r="264" spans="3:23" s="66" customFormat="1" ht="39" customHeight="1">
      <c r="C264" s="82"/>
      <c r="D264" s="82"/>
      <c r="E264" s="82"/>
      <c r="F264" s="82"/>
      <c r="G264" s="82"/>
      <c r="H264" s="82"/>
      <c r="I264" s="82"/>
      <c r="J264" s="82"/>
      <c r="K264" s="82"/>
      <c r="L264" s="82"/>
      <c r="M264" s="82"/>
      <c r="N264" s="82"/>
      <c r="O264" s="82"/>
      <c r="P264" s="82"/>
      <c r="Q264" s="82"/>
      <c r="R264" s="82"/>
      <c r="S264" s="82"/>
      <c r="T264" s="82"/>
      <c r="U264" s="82"/>
      <c r="V264" s="83"/>
      <c r="W264" s="243"/>
    </row>
    <row r="265" spans="3:23" s="66" customFormat="1" ht="39" customHeight="1">
      <c r="C265" s="82"/>
      <c r="D265" s="82"/>
      <c r="E265" s="82"/>
      <c r="F265" s="82"/>
      <c r="G265" s="82"/>
      <c r="H265" s="82"/>
      <c r="I265" s="82"/>
      <c r="J265" s="82"/>
      <c r="K265" s="82"/>
      <c r="L265" s="82"/>
      <c r="M265" s="82"/>
      <c r="N265" s="82"/>
      <c r="O265" s="82"/>
      <c r="P265" s="82"/>
      <c r="Q265" s="82"/>
      <c r="R265" s="82"/>
      <c r="S265" s="82"/>
      <c r="T265" s="82"/>
      <c r="U265" s="82"/>
      <c r="V265" s="83"/>
      <c r="W265" s="243"/>
    </row>
    <row r="266" spans="3:23" s="66" customFormat="1" ht="39" customHeight="1">
      <c r="C266" s="82"/>
      <c r="D266" s="82"/>
      <c r="E266" s="82"/>
      <c r="F266" s="82"/>
      <c r="G266" s="82"/>
      <c r="H266" s="82"/>
      <c r="I266" s="82"/>
      <c r="J266" s="82"/>
      <c r="K266" s="82"/>
      <c r="L266" s="82"/>
      <c r="M266" s="82"/>
      <c r="N266" s="82"/>
      <c r="O266" s="82"/>
      <c r="P266" s="82"/>
      <c r="Q266" s="82"/>
      <c r="R266" s="82"/>
      <c r="S266" s="82"/>
      <c r="T266" s="82"/>
      <c r="U266" s="82"/>
      <c r="V266" s="83"/>
      <c r="W266" s="243"/>
    </row>
    <row r="267" spans="3:23" s="66" customFormat="1" ht="39" customHeight="1">
      <c r="C267" s="82"/>
      <c r="D267" s="82"/>
      <c r="E267" s="82"/>
      <c r="F267" s="82"/>
      <c r="G267" s="82"/>
      <c r="H267" s="82"/>
      <c r="I267" s="82"/>
      <c r="J267" s="82"/>
      <c r="K267" s="82"/>
      <c r="L267" s="82"/>
      <c r="M267" s="82"/>
      <c r="N267" s="82"/>
      <c r="O267" s="82"/>
      <c r="P267" s="82"/>
      <c r="Q267" s="82"/>
      <c r="R267" s="82"/>
      <c r="S267" s="82"/>
      <c r="T267" s="82"/>
      <c r="U267" s="82"/>
      <c r="V267" s="83"/>
      <c r="W267" s="243"/>
    </row>
    <row r="268" spans="3:23" s="66" customFormat="1" ht="39" customHeight="1">
      <c r="C268" s="82"/>
      <c r="D268" s="82"/>
      <c r="E268" s="82"/>
      <c r="F268" s="82"/>
      <c r="G268" s="82"/>
      <c r="H268" s="82"/>
      <c r="I268" s="82"/>
      <c r="J268" s="82"/>
      <c r="K268" s="82"/>
      <c r="L268" s="82"/>
      <c r="M268" s="82"/>
      <c r="N268" s="82"/>
      <c r="O268" s="82"/>
      <c r="P268" s="82"/>
      <c r="Q268" s="82"/>
      <c r="R268" s="82"/>
      <c r="S268" s="82"/>
      <c r="T268" s="82"/>
      <c r="U268" s="82"/>
      <c r="V268" s="83"/>
      <c r="W268" s="243"/>
    </row>
    <row r="269" spans="3:23" s="66" customFormat="1" ht="39" customHeight="1">
      <c r="C269" s="82"/>
      <c r="D269" s="82"/>
      <c r="E269" s="82"/>
      <c r="F269" s="82"/>
      <c r="G269" s="82"/>
      <c r="H269" s="82"/>
      <c r="I269" s="82"/>
      <c r="J269" s="82"/>
      <c r="K269" s="82"/>
      <c r="L269" s="82"/>
      <c r="M269" s="82"/>
      <c r="N269" s="82"/>
      <c r="O269" s="82"/>
      <c r="P269" s="82"/>
      <c r="Q269" s="82"/>
      <c r="R269" s="82"/>
      <c r="S269" s="82"/>
      <c r="T269" s="82"/>
      <c r="U269" s="82"/>
      <c r="V269" s="83"/>
      <c r="W269" s="243"/>
    </row>
    <row r="270" spans="3:23" s="66" customFormat="1" ht="39" customHeight="1">
      <c r="C270" s="82"/>
      <c r="D270" s="82"/>
      <c r="E270" s="82"/>
      <c r="F270" s="82"/>
      <c r="G270" s="82"/>
      <c r="H270" s="82"/>
      <c r="I270" s="82"/>
      <c r="J270" s="82"/>
      <c r="K270" s="82"/>
      <c r="L270" s="82"/>
      <c r="M270" s="82"/>
      <c r="N270" s="82"/>
      <c r="O270" s="82"/>
      <c r="P270" s="82"/>
      <c r="Q270" s="82"/>
      <c r="R270" s="82"/>
      <c r="S270" s="82"/>
      <c r="T270" s="82"/>
      <c r="U270" s="82"/>
      <c r="V270" s="83"/>
      <c r="W270" s="243"/>
    </row>
    <row r="271" spans="3:23" s="66" customFormat="1" ht="39" customHeight="1">
      <c r="C271" s="82"/>
      <c r="D271" s="82"/>
      <c r="E271" s="82"/>
      <c r="F271" s="82"/>
      <c r="G271" s="82"/>
      <c r="H271" s="82"/>
      <c r="I271" s="82"/>
      <c r="J271" s="82"/>
      <c r="K271" s="82"/>
      <c r="L271" s="82"/>
      <c r="M271" s="82"/>
      <c r="N271" s="82"/>
      <c r="O271" s="82"/>
      <c r="P271" s="82"/>
      <c r="Q271" s="82"/>
      <c r="R271" s="82"/>
      <c r="S271" s="82"/>
      <c r="T271" s="82"/>
      <c r="U271" s="82"/>
      <c r="V271" s="83"/>
      <c r="W271" s="243"/>
    </row>
    <row r="272" spans="3:23" s="66" customFormat="1" ht="39" customHeight="1">
      <c r="C272" s="82"/>
      <c r="D272" s="82"/>
      <c r="E272" s="82"/>
      <c r="F272" s="82"/>
      <c r="G272" s="82"/>
      <c r="H272" s="82"/>
      <c r="I272" s="82"/>
      <c r="J272" s="82"/>
      <c r="K272" s="82"/>
      <c r="L272" s="82"/>
      <c r="M272" s="82"/>
      <c r="N272" s="82"/>
      <c r="O272" s="82"/>
      <c r="P272" s="82"/>
      <c r="Q272" s="82"/>
      <c r="R272" s="82"/>
      <c r="S272" s="82"/>
      <c r="T272" s="82"/>
      <c r="U272" s="82"/>
      <c r="V272" s="83"/>
      <c r="W272" s="243"/>
    </row>
    <row r="273" spans="3:23" s="66" customFormat="1" ht="39" customHeight="1">
      <c r="C273" s="82"/>
      <c r="D273" s="82"/>
      <c r="E273" s="82"/>
      <c r="F273" s="82"/>
      <c r="G273" s="82"/>
      <c r="H273" s="82"/>
      <c r="I273" s="82"/>
      <c r="J273" s="82"/>
      <c r="K273" s="82"/>
      <c r="L273" s="82"/>
      <c r="M273" s="82"/>
      <c r="N273" s="82"/>
      <c r="O273" s="82"/>
      <c r="P273" s="82"/>
      <c r="Q273" s="82"/>
      <c r="R273" s="82"/>
      <c r="S273" s="82"/>
      <c r="T273" s="82"/>
      <c r="U273" s="82"/>
      <c r="V273" s="83"/>
      <c r="W273" s="243"/>
    </row>
    <row r="274" spans="3:23" s="66" customFormat="1" ht="39" customHeight="1">
      <c r="C274" s="82"/>
      <c r="D274" s="82"/>
      <c r="E274" s="82"/>
      <c r="F274" s="82"/>
      <c r="G274" s="82"/>
      <c r="H274" s="82"/>
      <c r="I274" s="82"/>
      <c r="J274" s="82"/>
      <c r="K274" s="82"/>
      <c r="L274" s="82"/>
      <c r="M274" s="82"/>
      <c r="N274" s="82"/>
      <c r="O274" s="82"/>
      <c r="P274" s="82"/>
      <c r="Q274" s="82"/>
      <c r="R274" s="82"/>
      <c r="S274" s="82"/>
      <c r="T274" s="82"/>
      <c r="U274" s="82"/>
      <c r="V274" s="83"/>
      <c r="W274" s="243"/>
    </row>
    <row r="275" spans="3:23" s="66" customFormat="1" ht="39" customHeight="1">
      <c r="C275" s="82"/>
      <c r="D275" s="82"/>
      <c r="E275" s="82"/>
      <c r="F275" s="82"/>
      <c r="G275" s="82"/>
      <c r="H275" s="82"/>
      <c r="I275" s="82"/>
      <c r="J275" s="82"/>
      <c r="K275" s="82"/>
      <c r="L275" s="82"/>
      <c r="M275" s="82"/>
      <c r="N275" s="82"/>
      <c r="O275" s="82"/>
      <c r="P275" s="82"/>
      <c r="Q275" s="82"/>
      <c r="R275" s="82"/>
      <c r="S275" s="82"/>
      <c r="T275" s="82"/>
      <c r="U275" s="82"/>
      <c r="V275" s="83"/>
      <c r="W275" s="243"/>
    </row>
    <row r="276" spans="3:23" s="66" customFormat="1" ht="39" customHeight="1">
      <c r="C276" s="82"/>
      <c r="D276" s="82"/>
      <c r="E276" s="82"/>
      <c r="F276" s="82"/>
      <c r="G276" s="82"/>
      <c r="H276" s="82"/>
      <c r="I276" s="82"/>
      <c r="J276" s="82"/>
      <c r="K276" s="82"/>
      <c r="L276" s="82"/>
      <c r="M276" s="82"/>
      <c r="N276" s="82"/>
      <c r="O276" s="82"/>
      <c r="P276" s="82"/>
      <c r="Q276" s="82"/>
      <c r="R276" s="82"/>
      <c r="S276" s="82"/>
      <c r="T276" s="82"/>
      <c r="U276" s="82"/>
      <c r="V276" s="83"/>
      <c r="W276" s="243"/>
    </row>
    <row r="277" spans="3:23" s="66" customFormat="1" ht="39" customHeight="1">
      <c r="C277" s="82"/>
      <c r="D277" s="82"/>
      <c r="E277" s="82"/>
      <c r="F277" s="82"/>
      <c r="G277" s="82"/>
      <c r="H277" s="82"/>
      <c r="I277" s="82"/>
      <c r="J277" s="82"/>
      <c r="K277" s="82"/>
      <c r="L277" s="82"/>
      <c r="M277" s="82"/>
      <c r="N277" s="82"/>
      <c r="O277" s="82"/>
      <c r="P277" s="82"/>
      <c r="Q277" s="82"/>
      <c r="R277" s="82"/>
      <c r="S277" s="82"/>
      <c r="T277" s="82"/>
      <c r="U277" s="82"/>
      <c r="V277" s="83"/>
      <c r="W277" s="243"/>
    </row>
    <row r="278" spans="3:23" s="66" customFormat="1" ht="39" customHeight="1">
      <c r="C278" s="82"/>
      <c r="D278" s="82"/>
      <c r="E278" s="82"/>
      <c r="F278" s="82"/>
      <c r="G278" s="82"/>
      <c r="H278" s="82"/>
      <c r="I278" s="82"/>
      <c r="J278" s="82"/>
      <c r="K278" s="82"/>
      <c r="L278" s="82"/>
      <c r="M278" s="82"/>
      <c r="N278" s="82"/>
      <c r="O278" s="82"/>
      <c r="P278" s="82"/>
      <c r="Q278" s="82"/>
      <c r="R278" s="82"/>
      <c r="S278" s="82"/>
      <c r="T278" s="82"/>
      <c r="U278" s="82"/>
      <c r="V278" s="83"/>
      <c r="W278" s="243"/>
    </row>
    <row r="279" spans="3:23" s="66" customFormat="1" ht="39" customHeight="1">
      <c r="C279" s="82"/>
      <c r="D279" s="82"/>
      <c r="E279" s="82"/>
      <c r="F279" s="82"/>
      <c r="G279" s="82"/>
      <c r="H279" s="82"/>
      <c r="I279" s="82"/>
      <c r="J279" s="82"/>
      <c r="K279" s="82"/>
      <c r="L279" s="82"/>
      <c r="M279" s="82"/>
      <c r="N279" s="82"/>
      <c r="O279" s="82"/>
      <c r="P279" s="82"/>
      <c r="Q279" s="82"/>
      <c r="R279" s="82"/>
      <c r="S279" s="82"/>
      <c r="T279" s="82"/>
      <c r="U279" s="82"/>
      <c r="V279" s="83"/>
      <c r="W279" s="243"/>
    </row>
    <row r="280" spans="3:23" s="66" customFormat="1" ht="39" customHeight="1">
      <c r="C280" s="82"/>
      <c r="D280" s="82"/>
      <c r="E280" s="82"/>
      <c r="F280" s="82"/>
      <c r="G280" s="82"/>
      <c r="H280" s="82"/>
      <c r="I280" s="82"/>
      <c r="J280" s="82"/>
      <c r="K280" s="82"/>
      <c r="L280" s="82"/>
      <c r="M280" s="82"/>
      <c r="N280" s="82"/>
      <c r="O280" s="82"/>
      <c r="P280" s="82"/>
      <c r="Q280" s="82"/>
      <c r="R280" s="82"/>
      <c r="S280" s="82"/>
      <c r="T280" s="82"/>
      <c r="U280" s="82"/>
      <c r="V280" s="83"/>
      <c r="W280" s="243"/>
    </row>
    <row r="281" spans="3:23" s="66" customFormat="1" ht="39" customHeight="1">
      <c r="C281" s="82"/>
      <c r="D281" s="82"/>
      <c r="E281" s="82"/>
      <c r="F281" s="82"/>
      <c r="G281" s="82"/>
      <c r="H281" s="82"/>
      <c r="I281" s="82"/>
      <c r="J281" s="82"/>
      <c r="K281" s="82"/>
      <c r="L281" s="82"/>
      <c r="M281" s="82"/>
      <c r="N281" s="82"/>
      <c r="O281" s="82"/>
      <c r="P281" s="82"/>
      <c r="Q281" s="82"/>
      <c r="R281" s="82"/>
      <c r="S281" s="82"/>
      <c r="T281" s="82"/>
      <c r="U281" s="82"/>
      <c r="V281" s="83"/>
      <c r="W281" s="243"/>
    </row>
    <row r="282" spans="3:23" s="66" customFormat="1" ht="39" customHeight="1">
      <c r="C282" s="82"/>
      <c r="D282" s="82"/>
      <c r="E282" s="82"/>
      <c r="F282" s="82"/>
      <c r="G282" s="82"/>
      <c r="H282" s="82"/>
      <c r="I282" s="82"/>
      <c r="J282" s="82"/>
      <c r="K282" s="82"/>
      <c r="L282" s="82"/>
      <c r="M282" s="82"/>
      <c r="N282" s="82"/>
      <c r="O282" s="82"/>
      <c r="P282" s="82"/>
      <c r="Q282" s="82"/>
      <c r="R282" s="82"/>
      <c r="S282" s="82"/>
      <c r="T282" s="82"/>
      <c r="U282" s="82"/>
      <c r="V282" s="83"/>
      <c r="W282" s="243"/>
    </row>
    <row r="283" spans="3:23" s="66" customFormat="1" ht="39" customHeight="1">
      <c r="C283" s="82"/>
      <c r="D283" s="82"/>
      <c r="E283" s="82"/>
      <c r="F283" s="82"/>
      <c r="G283" s="82"/>
      <c r="H283" s="82"/>
      <c r="I283" s="82"/>
      <c r="J283" s="82"/>
      <c r="K283" s="82"/>
      <c r="L283" s="82"/>
      <c r="M283" s="82"/>
      <c r="N283" s="82"/>
      <c r="O283" s="82"/>
      <c r="P283" s="82"/>
      <c r="Q283" s="82"/>
      <c r="R283" s="82"/>
      <c r="S283" s="82"/>
      <c r="T283" s="82"/>
      <c r="U283" s="82"/>
      <c r="V283" s="83"/>
      <c r="W283" s="243"/>
    </row>
    <row r="284" spans="3:23" s="66" customFormat="1" ht="39" customHeight="1">
      <c r="C284" s="82"/>
      <c r="D284" s="82"/>
      <c r="E284" s="82"/>
      <c r="F284" s="82"/>
      <c r="G284" s="82"/>
      <c r="H284" s="82"/>
      <c r="I284" s="82"/>
      <c r="J284" s="82"/>
      <c r="K284" s="82"/>
      <c r="L284" s="82"/>
      <c r="M284" s="82"/>
      <c r="N284" s="82"/>
      <c r="O284" s="82"/>
      <c r="P284" s="82"/>
      <c r="Q284" s="82"/>
      <c r="R284" s="82"/>
      <c r="S284" s="82"/>
      <c r="T284" s="82"/>
      <c r="U284" s="82"/>
      <c r="V284" s="83"/>
      <c r="W284" s="243"/>
    </row>
    <row r="285" spans="3:23" s="66" customFormat="1" ht="39" customHeight="1">
      <c r="C285" s="82"/>
      <c r="D285" s="82"/>
      <c r="E285" s="82"/>
      <c r="F285" s="82"/>
      <c r="G285" s="82"/>
      <c r="H285" s="82"/>
      <c r="I285" s="82"/>
      <c r="J285" s="82"/>
      <c r="K285" s="82"/>
      <c r="L285" s="82"/>
      <c r="M285" s="82"/>
      <c r="N285" s="82"/>
      <c r="O285" s="82"/>
      <c r="P285" s="82"/>
      <c r="Q285" s="82"/>
      <c r="R285" s="82"/>
      <c r="S285" s="82"/>
      <c r="T285" s="82"/>
      <c r="U285" s="82"/>
      <c r="V285" s="83"/>
      <c r="W285" s="243"/>
    </row>
    <row r="286" spans="3:23" s="66" customFormat="1" ht="39" customHeight="1">
      <c r="C286" s="82"/>
      <c r="D286" s="82"/>
      <c r="E286" s="82"/>
      <c r="F286" s="82"/>
      <c r="G286" s="82"/>
      <c r="H286" s="82"/>
      <c r="I286" s="82"/>
      <c r="J286" s="82"/>
      <c r="K286" s="82"/>
      <c r="L286" s="82"/>
      <c r="M286" s="82"/>
      <c r="N286" s="82"/>
      <c r="O286" s="82"/>
      <c r="P286" s="82"/>
      <c r="Q286" s="82"/>
      <c r="R286" s="82"/>
      <c r="S286" s="82"/>
      <c r="T286" s="82"/>
      <c r="U286" s="82"/>
      <c r="V286" s="83"/>
      <c r="W286" s="243"/>
    </row>
    <row r="287" spans="3:23" s="66" customFormat="1" ht="39" customHeight="1">
      <c r="C287" s="82"/>
      <c r="D287" s="82"/>
      <c r="E287" s="82"/>
      <c r="F287" s="82"/>
      <c r="G287" s="82"/>
      <c r="H287" s="82"/>
      <c r="I287" s="82"/>
      <c r="J287" s="82"/>
      <c r="K287" s="82"/>
      <c r="L287" s="82"/>
      <c r="M287" s="82"/>
      <c r="N287" s="82"/>
      <c r="O287" s="82"/>
      <c r="P287" s="82"/>
      <c r="Q287" s="82"/>
      <c r="R287" s="82"/>
      <c r="S287" s="82"/>
      <c r="T287" s="82"/>
      <c r="U287" s="82"/>
      <c r="V287" s="83"/>
      <c r="W287" s="243"/>
    </row>
    <row r="288" spans="3:23" s="66" customFormat="1" ht="39" customHeight="1">
      <c r="C288" s="82"/>
      <c r="D288" s="82"/>
      <c r="E288" s="82"/>
      <c r="F288" s="82"/>
      <c r="G288" s="82"/>
      <c r="H288" s="82"/>
      <c r="I288" s="82"/>
      <c r="J288" s="82"/>
      <c r="K288" s="82"/>
      <c r="L288" s="82"/>
      <c r="M288" s="82"/>
      <c r="N288" s="82"/>
      <c r="O288" s="82"/>
      <c r="P288" s="82"/>
      <c r="Q288" s="82"/>
      <c r="R288" s="82"/>
      <c r="S288" s="82"/>
      <c r="T288" s="82"/>
      <c r="U288" s="82"/>
      <c r="V288" s="83"/>
      <c r="W288" s="243"/>
    </row>
    <row r="289" spans="3:23" s="66" customFormat="1" ht="39" customHeight="1">
      <c r="C289" s="82"/>
      <c r="D289" s="82"/>
      <c r="E289" s="82"/>
      <c r="F289" s="82"/>
      <c r="G289" s="82"/>
      <c r="H289" s="82"/>
      <c r="I289" s="82"/>
      <c r="J289" s="82"/>
      <c r="K289" s="82"/>
      <c r="L289" s="82"/>
      <c r="M289" s="82"/>
      <c r="N289" s="82"/>
      <c r="O289" s="82"/>
      <c r="P289" s="82"/>
      <c r="Q289" s="82"/>
      <c r="R289" s="82"/>
      <c r="S289" s="82"/>
      <c r="T289" s="82"/>
      <c r="U289" s="82"/>
      <c r="V289" s="83"/>
      <c r="W289" s="243"/>
    </row>
    <row r="290" spans="3:23" s="66" customFormat="1" ht="39" customHeight="1">
      <c r="C290" s="82"/>
      <c r="D290" s="82"/>
      <c r="E290" s="82"/>
      <c r="F290" s="82"/>
      <c r="G290" s="82"/>
      <c r="H290" s="82"/>
      <c r="I290" s="82"/>
      <c r="J290" s="82"/>
      <c r="K290" s="82"/>
      <c r="L290" s="82"/>
      <c r="M290" s="82"/>
      <c r="N290" s="82"/>
      <c r="O290" s="82"/>
      <c r="P290" s="82"/>
      <c r="Q290" s="82"/>
      <c r="R290" s="82"/>
      <c r="S290" s="82"/>
      <c r="T290" s="82"/>
      <c r="U290" s="82"/>
      <c r="V290" s="83"/>
      <c r="W290" s="243"/>
    </row>
    <row r="291" spans="3:23" s="66" customFormat="1" ht="39" customHeight="1">
      <c r="C291" s="82"/>
      <c r="D291" s="82"/>
      <c r="E291" s="82"/>
      <c r="F291" s="82"/>
      <c r="G291" s="82"/>
      <c r="H291" s="82"/>
      <c r="I291" s="82"/>
      <c r="J291" s="82"/>
      <c r="K291" s="82"/>
      <c r="L291" s="82"/>
      <c r="M291" s="82"/>
      <c r="N291" s="82"/>
      <c r="O291" s="82"/>
      <c r="P291" s="82"/>
      <c r="Q291" s="82"/>
      <c r="R291" s="82"/>
      <c r="S291" s="82"/>
      <c r="T291" s="82"/>
      <c r="U291" s="82"/>
      <c r="V291" s="83"/>
      <c r="W291" s="243"/>
    </row>
    <row r="292" spans="3:23" s="66" customFormat="1" ht="39" customHeight="1">
      <c r="C292" s="82"/>
      <c r="D292" s="82"/>
      <c r="E292" s="82"/>
      <c r="F292" s="82"/>
      <c r="G292" s="82"/>
      <c r="H292" s="82"/>
      <c r="I292" s="82"/>
      <c r="J292" s="82"/>
      <c r="K292" s="82"/>
      <c r="L292" s="82"/>
      <c r="M292" s="82"/>
      <c r="N292" s="82"/>
      <c r="O292" s="82"/>
      <c r="P292" s="82"/>
      <c r="Q292" s="82"/>
      <c r="R292" s="82"/>
      <c r="S292" s="82"/>
      <c r="T292" s="82"/>
      <c r="U292" s="82"/>
      <c r="V292" s="83"/>
      <c r="W292" s="243"/>
    </row>
    <row r="293" spans="3:23" s="66" customFormat="1" ht="39" customHeight="1">
      <c r="C293" s="82"/>
      <c r="D293" s="82"/>
      <c r="E293" s="82"/>
      <c r="F293" s="82"/>
      <c r="G293" s="82"/>
      <c r="H293" s="82"/>
      <c r="I293" s="82"/>
      <c r="J293" s="82"/>
      <c r="K293" s="82"/>
      <c r="L293" s="82"/>
      <c r="M293" s="82"/>
      <c r="N293" s="82"/>
      <c r="O293" s="82"/>
      <c r="P293" s="82"/>
      <c r="Q293" s="82"/>
      <c r="R293" s="82"/>
      <c r="S293" s="82"/>
      <c r="T293" s="82"/>
      <c r="U293" s="82"/>
      <c r="V293" s="83"/>
      <c r="W293" s="243"/>
    </row>
    <row r="294" spans="3:23" s="66" customFormat="1" ht="39" customHeight="1">
      <c r="C294" s="82"/>
      <c r="D294" s="82"/>
      <c r="E294" s="82"/>
      <c r="F294" s="82"/>
      <c r="G294" s="82"/>
      <c r="H294" s="82"/>
      <c r="I294" s="82"/>
      <c r="J294" s="82"/>
      <c r="K294" s="82"/>
      <c r="L294" s="82"/>
      <c r="M294" s="82"/>
      <c r="N294" s="82"/>
      <c r="O294" s="82"/>
      <c r="P294" s="82"/>
      <c r="Q294" s="82"/>
      <c r="R294" s="82"/>
      <c r="S294" s="82"/>
      <c r="T294" s="82"/>
      <c r="U294" s="82"/>
      <c r="V294" s="83"/>
      <c r="W294" s="243"/>
    </row>
    <row r="295" spans="3:23" s="66" customFormat="1" ht="39" customHeight="1">
      <c r="C295" s="82"/>
      <c r="D295" s="82"/>
      <c r="E295" s="82"/>
      <c r="F295" s="82"/>
      <c r="G295" s="82"/>
      <c r="H295" s="82"/>
      <c r="I295" s="82"/>
      <c r="J295" s="82"/>
      <c r="K295" s="82"/>
      <c r="L295" s="82"/>
      <c r="M295" s="82"/>
      <c r="N295" s="82"/>
      <c r="O295" s="82"/>
      <c r="P295" s="82"/>
      <c r="Q295" s="82"/>
      <c r="R295" s="82"/>
      <c r="S295" s="82"/>
      <c r="T295" s="82"/>
      <c r="U295" s="82"/>
      <c r="V295" s="83"/>
      <c r="W295" s="243"/>
    </row>
    <row r="296" spans="3:23" s="66" customFormat="1" ht="39" customHeight="1">
      <c r="C296" s="82"/>
      <c r="D296" s="82"/>
      <c r="E296" s="82"/>
      <c r="F296" s="82"/>
      <c r="G296" s="82"/>
      <c r="H296" s="82"/>
      <c r="I296" s="82"/>
      <c r="J296" s="82"/>
      <c r="K296" s="82"/>
      <c r="L296" s="82"/>
      <c r="M296" s="82"/>
      <c r="N296" s="82"/>
      <c r="O296" s="82"/>
      <c r="P296" s="82"/>
      <c r="Q296" s="82"/>
      <c r="R296" s="82"/>
      <c r="S296" s="82"/>
      <c r="T296" s="82"/>
      <c r="U296" s="82"/>
      <c r="V296" s="83"/>
      <c r="W296" s="243"/>
    </row>
    <row r="297" spans="3:23" s="66" customFormat="1" ht="39" customHeight="1">
      <c r="C297" s="82"/>
      <c r="D297" s="82"/>
      <c r="E297" s="82"/>
      <c r="F297" s="82"/>
      <c r="G297" s="82"/>
      <c r="H297" s="82"/>
      <c r="I297" s="82"/>
      <c r="J297" s="82"/>
      <c r="K297" s="82"/>
      <c r="L297" s="82"/>
      <c r="M297" s="82"/>
      <c r="N297" s="82"/>
      <c r="O297" s="82"/>
      <c r="P297" s="82"/>
      <c r="Q297" s="82"/>
      <c r="R297" s="82"/>
      <c r="S297" s="82"/>
      <c r="T297" s="82"/>
      <c r="U297" s="82"/>
      <c r="V297" s="83"/>
      <c r="W297" s="243"/>
    </row>
    <row r="298" spans="3:23" s="66" customFormat="1" ht="39" customHeight="1">
      <c r="C298" s="82"/>
      <c r="D298" s="82"/>
      <c r="E298" s="82"/>
      <c r="F298" s="82"/>
      <c r="G298" s="82"/>
      <c r="H298" s="82"/>
      <c r="I298" s="82"/>
      <c r="J298" s="82"/>
      <c r="K298" s="82"/>
      <c r="L298" s="82"/>
      <c r="M298" s="82"/>
      <c r="N298" s="82"/>
      <c r="O298" s="82"/>
      <c r="P298" s="82"/>
      <c r="Q298" s="82"/>
      <c r="R298" s="82"/>
      <c r="S298" s="82"/>
      <c r="T298" s="82"/>
      <c r="U298" s="82"/>
      <c r="V298" s="83"/>
      <c r="W298" s="243"/>
    </row>
    <row r="299" spans="3:23" s="66" customFormat="1" ht="39" customHeight="1">
      <c r="C299" s="82"/>
      <c r="D299" s="82"/>
      <c r="E299" s="82"/>
      <c r="F299" s="82"/>
      <c r="G299" s="82"/>
      <c r="H299" s="82"/>
      <c r="I299" s="82"/>
      <c r="J299" s="82"/>
      <c r="K299" s="82"/>
      <c r="L299" s="82"/>
      <c r="M299" s="82"/>
      <c r="N299" s="82"/>
      <c r="O299" s="82"/>
      <c r="P299" s="82"/>
      <c r="Q299" s="82"/>
      <c r="R299" s="82"/>
      <c r="S299" s="82"/>
      <c r="T299" s="82"/>
      <c r="U299" s="82"/>
      <c r="V299" s="83"/>
      <c r="W299" s="243"/>
    </row>
    <row r="300" spans="3:23" s="66" customFormat="1" ht="39" customHeight="1">
      <c r="C300" s="82"/>
      <c r="D300" s="82"/>
      <c r="E300" s="82"/>
      <c r="F300" s="82"/>
      <c r="G300" s="82"/>
      <c r="H300" s="82"/>
      <c r="I300" s="82"/>
      <c r="J300" s="82"/>
      <c r="K300" s="82"/>
      <c r="L300" s="82"/>
      <c r="M300" s="82"/>
      <c r="N300" s="82"/>
      <c r="O300" s="82"/>
      <c r="P300" s="82"/>
      <c r="Q300" s="82"/>
      <c r="R300" s="82"/>
      <c r="S300" s="82"/>
      <c r="T300" s="82"/>
      <c r="U300" s="82"/>
      <c r="V300" s="83"/>
      <c r="W300" s="243"/>
    </row>
    <row r="301" spans="3:23" s="66" customFormat="1" ht="39" customHeight="1">
      <c r="C301" s="82"/>
      <c r="D301" s="82"/>
      <c r="E301" s="82"/>
      <c r="F301" s="82"/>
      <c r="G301" s="82"/>
      <c r="H301" s="82"/>
      <c r="I301" s="82"/>
      <c r="J301" s="82"/>
      <c r="K301" s="82"/>
      <c r="L301" s="82"/>
      <c r="M301" s="82"/>
      <c r="N301" s="82"/>
      <c r="O301" s="82"/>
      <c r="P301" s="82"/>
      <c r="Q301" s="82"/>
      <c r="R301" s="82"/>
      <c r="S301" s="82"/>
      <c r="T301" s="82"/>
      <c r="U301" s="82"/>
      <c r="V301" s="83"/>
      <c r="W301" s="243"/>
    </row>
    <row r="302" spans="3:23" s="66" customFormat="1" ht="39" customHeight="1">
      <c r="C302" s="82"/>
      <c r="D302" s="82"/>
      <c r="E302" s="82"/>
      <c r="F302" s="82"/>
      <c r="G302" s="82"/>
      <c r="H302" s="82"/>
      <c r="I302" s="82"/>
      <c r="J302" s="82"/>
      <c r="K302" s="82"/>
      <c r="L302" s="82"/>
      <c r="M302" s="82"/>
      <c r="N302" s="82"/>
      <c r="O302" s="82"/>
      <c r="P302" s="82"/>
      <c r="Q302" s="82"/>
      <c r="R302" s="82"/>
      <c r="S302" s="82"/>
      <c r="T302" s="82"/>
      <c r="U302" s="82"/>
      <c r="V302" s="83"/>
      <c r="W302" s="243"/>
    </row>
    <row r="303" spans="3:23" s="66" customFormat="1" ht="39" customHeight="1">
      <c r="C303" s="82"/>
      <c r="D303" s="82"/>
      <c r="E303" s="82"/>
      <c r="F303" s="82"/>
      <c r="G303" s="82"/>
      <c r="H303" s="82"/>
      <c r="I303" s="82"/>
      <c r="J303" s="82"/>
      <c r="K303" s="82"/>
      <c r="L303" s="82"/>
      <c r="M303" s="82"/>
      <c r="N303" s="82"/>
      <c r="O303" s="82"/>
      <c r="P303" s="82"/>
      <c r="Q303" s="82"/>
      <c r="R303" s="82"/>
      <c r="S303" s="82"/>
      <c r="T303" s="82"/>
      <c r="U303" s="82"/>
      <c r="V303" s="83"/>
      <c r="W303" s="243"/>
    </row>
    <row r="304" spans="3:23" s="66" customFormat="1" ht="39" customHeight="1">
      <c r="C304" s="82"/>
      <c r="D304" s="82"/>
      <c r="E304" s="82"/>
      <c r="F304" s="82"/>
      <c r="G304" s="82"/>
      <c r="H304" s="82"/>
      <c r="I304" s="82"/>
      <c r="J304" s="82"/>
      <c r="K304" s="82"/>
      <c r="L304" s="82"/>
      <c r="M304" s="82"/>
      <c r="N304" s="82"/>
      <c r="O304" s="82"/>
      <c r="P304" s="82"/>
      <c r="Q304" s="82"/>
      <c r="R304" s="82"/>
      <c r="S304" s="82"/>
      <c r="T304" s="82"/>
      <c r="U304" s="82"/>
      <c r="V304" s="83"/>
      <c r="W304" s="243"/>
    </row>
    <row r="305" spans="3:23" s="66" customFormat="1" ht="39" customHeight="1">
      <c r="C305" s="82"/>
      <c r="D305" s="82"/>
      <c r="E305" s="82"/>
      <c r="F305" s="82"/>
      <c r="G305" s="82"/>
      <c r="H305" s="82"/>
      <c r="I305" s="82"/>
      <c r="J305" s="82"/>
      <c r="K305" s="82"/>
      <c r="L305" s="82"/>
      <c r="M305" s="82"/>
      <c r="N305" s="82"/>
      <c r="O305" s="82"/>
      <c r="P305" s="82"/>
      <c r="Q305" s="82"/>
      <c r="R305" s="82"/>
      <c r="S305" s="82"/>
      <c r="T305" s="82"/>
      <c r="U305" s="82"/>
      <c r="V305" s="83"/>
      <c r="W305" s="243"/>
    </row>
    <row r="306" spans="3:23" s="66" customFormat="1" ht="39" customHeight="1">
      <c r="C306" s="82"/>
      <c r="D306" s="82"/>
      <c r="E306" s="82"/>
      <c r="F306" s="82"/>
      <c r="G306" s="82"/>
      <c r="H306" s="82"/>
      <c r="I306" s="82"/>
      <c r="J306" s="82"/>
      <c r="K306" s="82"/>
      <c r="L306" s="82"/>
      <c r="M306" s="82"/>
      <c r="N306" s="82"/>
      <c r="O306" s="82"/>
      <c r="P306" s="82"/>
      <c r="Q306" s="82"/>
      <c r="R306" s="82"/>
      <c r="S306" s="82"/>
      <c r="T306" s="82"/>
      <c r="U306" s="82"/>
      <c r="V306" s="83"/>
      <c r="W306" s="243"/>
    </row>
    <row r="307" spans="3:23" s="66" customFormat="1" ht="39" customHeight="1">
      <c r="C307" s="82"/>
      <c r="D307" s="82"/>
      <c r="E307" s="82"/>
      <c r="F307" s="82"/>
      <c r="G307" s="82"/>
      <c r="H307" s="82"/>
      <c r="I307" s="82"/>
      <c r="J307" s="82"/>
      <c r="K307" s="82"/>
      <c r="L307" s="82"/>
      <c r="M307" s="82"/>
      <c r="N307" s="82"/>
      <c r="O307" s="82"/>
      <c r="P307" s="82"/>
      <c r="Q307" s="82"/>
      <c r="R307" s="82"/>
      <c r="S307" s="82"/>
      <c r="T307" s="82"/>
      <c r="U307" s="82"/>
      <c r="V307" s="83"/>
      <c r="W307" s="243"/>
    </row>
    <row r="308" spans="3:23" s="66" customFormat="1" ht="39" customHeight="1">
      <c r="C308" s="82"/>
      <c r="D308" s="82"/>
      <c r="E308" s="82"/>
      <c r="F308" s="82"/>
      <c r="G308" s="82"/>
      <c r="H308" s="82"/>
      <c r="I308" s="82"/>
      <c r="J308" s="82"/>
      <c r="K308" s="82"/>
      <c r="L308" s="82"/>
      <c r="M308" s="82"/>
      <c r="N308" s="82"/>
      <c r="O308" s="82"/>
      <c r="P308" s="82"/>
      <c r="Q308" s="82"/>
      <c r="R308" s="82"/>
      <c r="S308" s="82"/>
      <c r="T308" s="82"/>
      <c r="U308" s="82"/>
      <c r="V308" s="83"/>
      <c r="W308" s="243"/>
    </row>
    <row r="309" spans="3:23" s="66" customFormat="1" ht="39" customHeight="1">
      <c r="C309" s="82"/>
      <c r="D309" s="82"/>
      <c r="E309" s="82"/>
      <c r="F309" s="82"/>
      <c r="G309" s="82"/>
      <c r="H309" s="82"/>
      <c r="I309" s="82"/>
      <c r="J309" s="82"/>
      <c r="K309" s="82"/>
      <c r="L309" s="82"/>
      <c r="M309" s="82"/>
      <c r="N309" s="82"/>
      <c r="O309" s="82"/>
      <c r="P309" s="82"/>
      <c r="Q309" s="82"/>
      <c r="R309" s="82"/>
      <c r="S309" s="82"/>
      <c r="T309" s="82"/>
      <c r="U309" s="82"/>
      <c r="V309" s="83"/>
      <c r="W309" s="243"/>
    </row>
    <row r="310" spans="3:23" s="66" customFormat="1" ht="39" customHeight="1">
      <c r="C310" s="82"/>
      <c r="D310" s="82"/>
      <c r="E310" s="82"/>
      <c r="F310" s="82"/>
      <c r="G310" s="82"/>
      <c r="H310" s="82"/>
      <c r="I310" s="82"/>
      <c r="J310" s="82"/>
      <c r="K310" s="82"/>
      <c r="L310" s="82"/>
      <c r="M310" s="82"/>
      <c r="N310" s="82"/>
      <c r="O310" s="82"/>
      <c r="P310" s="82"/>
      <c r="Q310" s="82"/>
      <c r="R310" s="82"/>
      <c r="S310" s="82"/>
      <c r="T310" s="82"/>
      <c r="U310" s="82"/>
      <c r="V310" s="83"/>
      <c r="W310" s="243"/>
    </row>
    <row r="311" spans="3:23" s="66" customFormat="1" ht="39" customHeight="1">
      <c r="C311" s="82"/>
      <c r="D311" s="82"/>
      <c r="E311" s="82"/>
      <c r="F311" s="82"/>
      <c r="G311" s="82"/>
      <c r="H311" s="82"/>
      <c r="I311" s="82"/>
      <c r="J311" s="82"/>
      <c r="K311" s="82"/>
      <c r="L311" s="82"/>
      <c r="M311" s="82"/>
      <c r="N311" s="82"/>
      <c r="O311" s="82"/>
      <c r="P311" s="82"/>
      <c r="Q311" s="82"/>
      <c r="R311" s="82"/>
      <c r="S311" s="82"/>
      <c r="T311" s="82"/>
      <c r="U311" s="82"/>
      <c r="V311" s="83"/>
      <c r="W311" s="243"/>
    </row>
    <row r="312" spans="3:23" s="66" customFormat="1" ht="39" customHeight="1">
      <c r="C312" s="82"/>
      <c r="D312" s="82"/>
      <c r="E312" s="82"/>
      <c r="F312" s="82"/>
      <c r="G312" s="82"/>
      <c r="H312" s="82"/>
      <c r="I312" s="82"/>
      <c r="J312" s="82"/>
      <c r="K312" s="82"/>
      <c r="L312" s="82"/>
      <c r="M312" s="82"/>
      <c r="N312" s="82"/>
      <c r="O312" s="82"/>
      <c r="P312" s="82"/>
      <c r="Q312" s="82"/>
      <c r="R312" s="82"/>
      <c r="S312" s="82"/>
      <c r="T312" s="82"/>
      <c r="U312" s="82"/>
      <c r="V312" s="83"/>
      <c r="W312" s="243"/>
    </row>
    <row r="313" spans="3:23" s="66" customFormat="1" ht="39" customHeight="1">
      <c r="C313" s="82"/>
      <c r="D313" s="82"/>
      <c r="E313" s="82"/>
      <c r="F313" s="82"/>
      <c r="G313" s="82"/>
      <c r="H313" s="82"/>
      <c r="I313" s="82"/>
      <c r="J313" s="82"/>
      <c r="K313" s="82"/>
      <c r="L313" s="82"/>
      <c r="M313" s="82"/>
      <c r="N313" s="82"/>
      <c r="O313" s="82"/>
      <c r="P313" s="82"/>
      <c r="Q313" s="82"/>
      <c r="R313" s="82"/>
      <c r="S313" s="82"/>
      <c r="T313" s="82"/>
      <c r="U313" s="82"/>
      <c r="V313" s="83"/>
      <c r="W313" s="243"/>
    </row>
    <row r="314" spans="3:23" s="66" customFormat="1" ht="39" customHeight="1">
      <c r="C314" s="82"/>
      <c r="D314" s="82"/>
      <c r="E314" s="82"/>
      <c r="F314" s="82"/>
      <c r="G314" s="82"/>
      <c r="H314" s="82"/>
      <c r="I314" s="82"/>
      <c r="J314" s="82"/>
      <c r="K314" s="82"/>
      <c r="L314" s="82"/>
      <c r="M314" s="82"/>
      <c r="N314" s="82"/>
      <c r="O314" s="82"/>
      <c r="P314" s="82"/>
      <c r="Q314" s="82"/>
      <c r="R314" s="82"/>
      <c r="S314" s="82"/>
      <c r="T314" s="82"/>
      <c r="U314" s="82"/>
      <c r="V314" s="83"/>
      <c r="W314" s="243"/>
    </row>
    <row r="315" spans="3:23" s="66" customFormat="1" ht="39" customHeight="1">
      <c r="C315" s="82"/>
      <c r="D315" s="82"/>
      <c r="E315" s="82"/>
      <c r="F315" s="82"/>
      <c r="G315" s="82"/>
      <c r="H315" s="82"/>
      <c r="I315" s="82"/>
      <c r="J315" s="82"/>
      <c r="K315" s="82"/>
      <c r="L315" s="82"/>
      <c r="M315" s="82"/>
      <c r="N315" s="82"/>
      <c r="O315" s="82"/>
      <c r="P315" s="82"/>
      <c r="Q315" s="82"/>
      <c r="R315" s="82"/>
      <c r="S315" s="82"/>
      <c r="T315" s="82"/>
      <c r="U315" s="82"/>
      <c r="V315" s="83"/>
      <c r="W315" s="243"/>
    </row>
    <row r="316" spans="3:23" s="66" customFormat="1" ht="39" customHeight="1">
      <c r="C316" s="82"/>
      <c r="D316" s="82"/>
      <c r="E316" s="82"/>
      <c r="F316" s="82"/>
      <c r="G316" s="82"/>
      <c r="H316" s="82"/>
      <c r="I316" s="82"/>
      <c r="J316" s="82"/>
      <c r="K316" s="82"/>
      <c r="L316" s="82"/>
      <c r="M316" s="82"/>
      <c r="N316" s="82"/>
      <c r="O316" s="82"/>
      <c r="P316" s="82"/>
      <c r="Q316" s="82"/>
      <c r="R316" s="82"/>
      <c r="S316" s="82"/>
      <c r="T316" s="82"/>
      <c r="U316" s="82"/>
      <c r="V316" s="83"/>
      <c r="W316" s="243"/>
    </row>
    <row r="317" spans="3:23" s="66" customFormat="1" ht="39" customHeight="1">
      <c r="C317" s="82"/>
      <c r="D317" s="82"/>
      <c r="E317" s="82"/>
      <c r="F317" s="82"/>
      <c r="G317" s="82"/>
      <c r="H317" s="82"/>
      <c r="I317" s="82"/>
      <c r="J317" s="82"/>
      <c r="K317" s="82"/>
      <c r="L317" s="82"/>
      <c r="M317" s="82"/>
      <c r="N317" s="82"/>
      <c r="O317" s="82"/>
      <c r="P317" s="82"/>
      <c r="Q317" s="82"/>
      <c r="R317" s="82"/>
      <c r="S317" s="82"/>
      <c r="T317" s="82"/>
      <c r="U317" s="82"/>
      <c r="V317" s="83"/>
      <c r="W317" s="243"/>
    </row>
    <row r="318" spans="3:23" s="66" customFormat="1" ht="39" customHeight="1">
      <c r="C318" s="82"/>
      <c r="D318" s="82"/>
      <c r="E318" s="82"/>
      <c r="F318" s="82"/>
      <c r="G318" s="82"/>
      <c r="H318" s="82"/>
      <c r="I318" s="82"/>
      <c r="J318" s="82"/>
      <c r="K318" s="82"/>
      <c r="L318" s="82"/>
      <c r="M318" s="82"/>
      <c r="N318" s="82"/>
      <c r="O318" s="82"/>
      <c r="P318" s="82"/>
      <c r="Q318" s="82"/>
      <c r="R318" s="82"/>
      <c r="S318" s="82"/>
      <c r="T318" s="82"/>
      <c r="U318" s="82"/>
      <c r="V318" s="83"/>
      <c r="W318" s="243"/>
    </row>
    <row r="319" spans="3:23" s="66" customFormat="1" ht="39" customHeight="1">
      <c r="C319" s="82"/>
      <c r="D319" s="82"/>
      <c r="E319" s="82"/>
      <c r="F319" s="82"/>
      <c r="G319" s="82"/>
      <c r="H319" s="82"/>
      <c r="I319" s="82"/>
      <c r="J319" s="82"/>
      <c r="K319" s="82"/>
      <c r="L319" s="82"/>
      <c r="M319" s="82"/>
      <c r="N319" s="82"/>
      <c r="O319" s="82"/>
      <c r="P319" s="82"/>
      <c r="Q319" s="82"/>
      <c r="R319" s="82"/>
      <c r="S319" s="82"/>
      <c r="T319" s="82"/>
      <c r="U319" s="82"/>
      <c r="V319" s="83"/>
      <c r="W319" s="243"/>
    </row>
    <row r="320" spans="3:23" s="66" customFormat="1" ht="39" customHeight="1">
      <c r="C320" s="82"/>
      <c r="D320" s="82"/>
      <c r="E320" s="82"/>
      <c r="F320" s="82"/>
      <c r="G320" s="82"/>
      <c r="H320" s="82"/>
      <c r="I320" s="82"/>
      <c r="J320" s="82"/>
      <c r="K320" s="82"/>
      <c r="L320" s="82"/>
      <c r="M320" s="82"/>
      <c r="N320" s="82"/>
      <c r="O320" s="82"/>
      <c r="P320" s="82"/>
      <c r="Q320" s="82"/>
      <c r="R320" s="82"/>
      <c r="S320" s="82"/>
      <c r="T320" s="82"/>
      <c r="U320" s="82"/>
      <c r="V320" s="83"/>
      <c r="W320" s="243"/>
    </row>
    <row r="321" spans="3:23" s="66" customFormat="1" ht="39" customHeight="1">
      <c r="C321" s="82"/>
      <c r="D321" s="82"/>
      <c r="E321" s="82"/>
      <c r="F321" s="82"/>
      <c r="G321" s="82"/>
      <c r="H321" s="82"/>
      <c r="I321" s="82"/>
      <c r="J321" s="82"/>
      <c r="K321" s="82"/>
      <c r="L321" s="82"/>
      <c r="M321" s="82"/>
      <c r="N321" s="82"/>
      <c r="O321" s="82"/>
      <c r="P321" s="82"/>
      <c r="Q321" s="82"/>
      <c r="R321" s="82"/>
      <c r="S321" s="82"/>
      <c r="T321" s="82"/>
      <c r="U321" s="82"/>
      <c r="V321" s="83"/>
      <c r="W321" s="243"/>
    </row>
    <row r="322" spans="3:23" s="66" customFormat="1" ht="39" customHeight="1">
      <c r="C322" s="82"/>
      <c r="D322" s="82"/>
      <c r="E322" s="82"/>
      <c r="F322" s="82"/>
      <c r="G322" s="82"/>
      <c r="H322" s="82"/>
      <c r="I322" s="82"/>
      <c r="J322" s="82"/>
      <c r="K322" s="82"/>
      <c r="L322" s="82"/>
      <c r="M322" s="82"/>
      <c r="N322" s="82"/>
      <c r="O322" s="82"/>
      <c r="P322" s="82"/>
      <c r="Q322" s="82"/>
      <c r="R322" s="82"/>
      <c r="S322" s="82"/>
      <c r="T322" s="82"/>
      <c r="U322" s="82"/>
      <c r="V322" s="83"/>
      <c r="W322" s="243"/>
    </row>
    <row r="323" spans="3:23" s="66" customFormat="1" ht="39" customHeight="1">
      <c r="C323" s="82"/>
      <c r="D323" s="82"/>
      <c r="E323" s="82"/>
      <c r="F323" s="82"/>
      <c r="G323" s="82"/>
      <c r="H323" s="82"/>
      <c r="I323" s="82"/>
      <c r="J323" s="82"/>
      <c r="K323" s="82"/>
      <c r="L323" s="82"/>
      <c r="M323" s="82"/>
      <c r="N323" s="82"/>
      <c r="O323" s="82"/>
      <c r="P323" s="82"/>
      <c r="Q323" s="82"/>
      <c r="R323" s="82"/>
      <c r="S323" s="82"/>
      <c r="T323" s="82"/>
      <c r="U323" s="82"/>
      <c r="V323" s="83"/>
      <c r="W323" s="243"/>
    </row>
    <row r="324" spans="3:23" s="66" customFormat="1" ht="39" customHeight="1">
      <c r="C324" s="82"/>
      <c r="D324" s="82"/>
      <c r="E324" s="82"/>
      <c r="F324" s="82"/>
      <c r="G324" s="82"/>
      <c r="H324" s="82"/>
      <c r="I324" s="82"/>
      <c r="J324" s="82"/>
      <c r="K324" s="82"/>
      <c r="L324" s="82"/>
      <c r="M324" s="82"/>
      <c r="N324" s="82"/>
      <c r="O324" s="82"/>
      <c r="P324" s="82"/>
      <c r="Q324" s="82"/>
      <c r="R324" s="82"/>
      <c r="S324" s="82"/>
      <c r="T324" s="82"/>
      <c r="U324" s="82"/>
      <c r="V324" s="83"/>
      <c r="W324" s="243"/>
    </row>
    <row r="325" spans="3:23" s="66" customFormat="1" ht="39" customHeight="1">
      <c r="C325" s="82"/>
      <c r="D325" s="82"/>
      <c r="E325" s="82"/>
      <c r="F325" s="82"/>
      <c r="G325" s="82"/>
      <c r="H325" s="82"/>
      <c r="I325" s="82"/>
      <c r="J325" s="82"/>
      <c r="K325" s="82"/>
      <c r="L325" s="82"/>
      <c r="M325" s="82"/>
      <c r="N325" s="82"/>
      <c r="O325" s="82"/>
      <c r="P325" s="82"/>
      <c r="Q325" s="82"/>
      <c r="R325" s="82"/>
      <c r="S325" s="82"/>
      <c r="T325" s="82"/>
      <c r="U325" s="82"/>
      <c r="V325" s="83"/>
      <c r="W325" s="243"/>
    </row>
    <row r="326" spans="3:23" s="66" customFormat="1" ht="39" customHeight="1">
      <c r="C326" s="82"/>
      <c r="D326" s="82"/>
      <c r="E326" s="82"/>
      <c r="F326" s="82"/>
      <c r="G326" s="82"/>
      <c r="H326" s="82"/>
      <c r="I326" s="82"/>
      <c r="J326" s="82"/>
      <c r="K326" s="82"/>
      <c r="L326" s="82"/>
      <c r="M326" s="82"/>
      <c r="N326" s="82"/>
      <c r="O326" s="82"/>
      <c r="P326" s="82"/>
      <c r="Q326" s="82"/>
      <c r="R326" s="82"/>
      <c r="S326" s="82"/>
      <c r="T326" s="82"/>
      <c r="U326" s="82"/>
      <c r="V326" s="83"/>
      <c r="W326" s="243"/>
    </row>
    <row r="327" spans="3:23" s="66" customFormat="1" ht="39" customHeight="1">
      <c r="C327" s="82"/>
      <c r="D327" s="82"/>
      <c r="E327" s="82"/>
      <c r="F327" s="82"/>
      <c r="G327" s="82"/>
      <c r="H327" s="82"/>
      <c r="I327" s="82"/>
      <c r="J327" s="82"/>
      <c r="K327" s="82"/>
      <c r="L327" s="82"/>
      <c r="M327" s="82"/>
      <c r="N327" s="82"/>
      <c r="O327" s="82"/>
      <c r="P327" s="82"/>
      <c r="Q327" s="82"/>
      <c r="R327" s="82"/>
      <c r="S327" s="82"/>
      <c r="T327" s="82"/>
      <c r="U327" s="82"/>
      <c r="V327" s="83"/>
      <c r="W327" s="243"/>
    </row>
    <row r="328" spans="3:23" s="66" customFormat="1" ht="39" customHeight="1">
      <c r="C328" s="82"/>
      <c r="D328" s="82"/>
      <c r="E328" s="82"/>
      <c r="F328" s="82"/>
      <c r="G328" s="82"/>
      <c r="H328" s="82"/>
      <c r="I328" s="82"/>
      <c r="J328" s="82"/>
      <c r="K328" s="82"/>
      <c r="L328" s="82"/>
      <c r="M328" s="82"/>
      <c r="N328" s="82"/>
      <c r="O328" s="82"/>
      <c r="P328" s="82"/>
      <c r="Q328" s="82"/>
      <c r="R328" s="82"/>
      <c r="S328" s="82"/>
      <c r="T328" s="82"/>
      <c r="U328" s="82"/>
      <c r="V328" s="83"/>
      <c r="W328" s="243"/>
    </row>
    <row r="329" spans="3:23" s="66" customFormat="1" ht="39" customHeight="1">
      <c r="C329" s="82"/>
      <c r="D329" s="82"/>
      <c r="E329" s="82"/>
      <c r="F329" s="82"/>
      <c r="G329" s="82"/>
      <c r="H329" s="82"/>
      <c r="I329" s="82"/>
      <c r="J329" s="82"/>
      <c r="K329" s="82"/>
      <c r="L329" s="82"/>
      <c r="M329" s="82"/>
      <c r="N329" s="82"/>
      <c r="O329" s="82"/>
      <c r="P329" s="82"/>
      <c r="Q329" s="82"/>
      <c r="R329" s="82"/>
      <c r="S329" s="82"/>
      <c r="T329" s="82"/>
      <c r="U329" s="82"/>
      <c r="V329" s="83"/>
      <c r="W329" s="243"/>
    </row>
    <row r="330" spans="3:23" s="66" customFormat="1" ht="39" customHeight="1">
      <c r="C330" s="82"/>
      <c r="D330" s="82"/>
      <c r="E330" s="82"/>
      <c r="F330" s="82"/>
      <c r="G330" s="82"/>
      <c r="H330" s="82"/>
      <c r="I330" s="82"/>
      <c r="J330" s="82"/>
      <c r="K330" s="82"/>
      <c r="L330" s="82"/>
      <c r="M330" s="82"/>
      <c r="N330" s="82"/>
      <c r="O330" s="82"/>
      <c r="P330" s="82"/>
      <c r="Q330" s="82"/>
      <c r="R330" s="82"/>
      <c r="S330" s="82"/>
      <c r="T330" s="82"/>
      <c r="U330" s="82"/>
      <c r="V330" s="83"/>
      <c r="W330" s="243"/>
    </row>
    <row r="331" spans="3:23" s="66" customFormat="1" ht="39" customHeight="1">
      <c r="C331" s="82"/>
      <c r="D331" s="82"/>
      <c r="E331" s="82"/>
      <c r="F331" s="82"/>
      <c r="G331" s="82"/>
      <c r="H331" s="82"/>
      <c r="I331" s="82"/>
      <c r="J331" s="82"/>
      <c r="K331" s="82"/>
      <c r="L331" s="82"/>
      <c r="M331" s="82"/>
      <c r="N331" s="82"/>
      <c r="O331" s="82"/>
      <c r="P331" s="82"/>
      <c r="Q331" s="82"/>
      <c r="R331" s="82"/>
      <c r="S331" s="82"/>
      <c r="T331" s="82"/>
      <c r="U331" s="82"/>
      <c r="V331" s="83"/>
      <c r="W331" s="243"/>
    </row>
    <row r="332" spans="3:23" s="66" customFormat="1" ht="39" customHeight="1">
      <c r="C332" s="82"/>
      <c r="D332" s="82"/>
      <c r="E332" s="82"/>
      <c r="F332" s="82"/>
      <c r="G332" s="82"/>
      <c r="H332" s="82"/>
      <c r="I332" s="82"/>
      <c r="J332" s="82"/>
      <c r="K332" s="82"/>
      <c r="L332" s="82"/>
      <c r="M332" s="82"/>
      <c r="N332" s="82"/>
      <c r="O332" s="82"/>
      <c r="P332" s="82"/>
      <c r="Q332" s="82"/>
      <c r="R332" s="82"/>
      <c r="S332" s="82"/>
      <c r="T332" s="82"/>
      <c r="U332" s="82"/>
      <c r="V332" s="83"/>
      <c r="W332" s="243"/>
    </row>
    <row r="333" spans="3:23" s="66" customFormat="1" ht="39" customHeight="1">
      <c r="C333" s="82"/>
      <c r="D333" s="82"/>
      <c r="E333" s="82"/>
      <c r="F333" s="82"/>
      <c r="G333" s="82"/>
      <c r="H333" s="82"/>
      <c r="I333" s="82"/>
      <c r="J333" s="82"/>
      <c r="K333" s="82"/>
      <c r="L333" s="82"/>
      <c r="M333" s="82"/>
      <c r="N333" s="82"/>
      <c r="O333" s="82"/>
      <c r="P333" s="82"/>
      <c r="Q333" s="82"/>
      <c r="R333" s="82"/>
      <c r="S333" s="82"/>
      <c r="T333" s="82"/>
      <c r="U333" s="82"/>
      <c r="V333" s="83"/>
      <c r="W333" s="243"/>
    </row>
    <row r="334" spans="3:23" s="66" customFormat="1" ht="39" customHeight="1">
      <c r="C334" s="82"/>
      <c r="D334" s="82"/>
      <c r="E334" s="82"/>
      <c r="F334" s="82"/>
      <c r="G334" s="82"/>
      <c r="H334" s="82"/>
      <c r="I334" s="82"/>
      <c r="J334" s="82"/>
      <c r="K334" s="82"/>
      <c r="L334" s="82"/>
      <c r="M334" s="82"/>
      <c r="N334" s="82"/>
      <c r="O334" s="82"/>
      <c r="P334" s="82"/>
      <c r="Q334" s="82"/>
      <c r="R334" s="82"/>
      <c r="S334" s="82"/>
      <c r="T334" s="82"/>
      <c r="U334" s="82"/>
      <c r="V334" s="83"/>
      <c r="W334" s="243"/>
    </row>
    <row r="335" spans="3:23" s="66" customFormat="1" ht="39" customHeight="1">
      <c r="C335" s="82"/>
      <c r="D335" s="82"/>
      <c r="E335" s="82"/>
      <c r="F335" s="82"/>
      <c r="G335" s="82"/>
      <c r="H335" s="82"/>
      <c r="I335" s="82"/>
      <c r="J335" s="82"/>
      <c r="K335" s="82"/>
      <c r="L335" s="82"/>
      <c r="M335" s="82"/>
      <c r="N335" s="82"/>
      <c r="O335" s="82"/>
      <c r="P335" s="82"/>
      <c r="Q335" s="82"/>
      <c r="R335" s="82"/>
      <c r="S335" s="82"/>
      <c r="T335" s="82"/>
      <c r="U335" s="82"/>
      <c r="V335" s="83"/>
      <c r="W335" s="243"/>
    </row>
    <row r="336" spans="3:23" s="66" customFormat="1" ht="39" customHeight="1">
      <c r="C336" s="82"/>
      <c r="D336" s="82"/>
      <c r="E336" s="82"/>
      <c r="F336" s="82"/>
      <c r="G336" s="82"/>
      <c r="H336" s="82"/>
      <c r="I336" s="82"/>
      <c r="J336" s="82"/>
      <c r="K336" s="82"/>
      <c r="L336" s="82"/>
      <c r="M336" s="82"/>
      <c r="N336" s="82"/>
      <c r="O336" s="82"/>
      <c r="P336" s="82"/>
      <c r="Q336" s="82"/>
      <c r="R336" s="82"/>
      <c r="S336" s="82"/>
      <c r="T336" s="82"/>
      <c r="U336" s="82"/>
      <c r="V336" s="83"/>
      <c r="W336" s="243"/>
    </row>
    <row r="337" spans="3:23" s="66" customFormat="1" ht="39" customHeight="1">
      <c r="C337" s="82"/>
      <c r="D337" s="82"/>
      <c r="E337" s="82"/>
      <c r="F337" s="82"/>
      <c r="G337" s="82"/>
      <c r="H337" s="82"/>
      <c r="I337" s="82"/>
      <c r="J337" s="82"/>
      <c r="K337" s="82"/>
      <c r="L337" s="82"/>
      <c r="M337" s="82"/>
      <c r="N337" s="82"/>
      <c r="O337" s="82"/>
      <c r="P337" s="82"/>
      <c r="Q337" s="82"/>
      <c r="R337" s="82"/>
      <c r="S337" s="82"/>
      <c r="T337" s="82"/>
      <c r="U337" s="82"/>
      <c r="V337" s="83"/>
      <c r="W337" s="243"/>
    </row>
    <row r="338" spans="3:23" s="66" customFormat="1" ht="39" customHeight="1">
      <c r="C338" s="82"/>
      <c r="D338" s="82"/>
      <c r="E338" s="82"/>
      <c r="F338" s="82"/>
      <c r="G338" s="82"/>
      <c r="H338" s="82"/>
      <c r="I338" s="82"/>
      <c r="J338" s="82"/>
      <c r="K338" s="82"/>
      <c r="L338" s="82"/>
      <c r="M338" s="82"/>
      <c r="N338" s="82"/>
      <c r="O338" s="82"/>
      <c r="P338" s="82"/>
      <c r="Q338" s="82"/>
      <c r="R338" s="82"/>
      <c r="S338" s="82"/>
      <c r="T338" s="82"/>
      <c r="U338" s="82"/>
      <c r="V338" s="83"/>
      <c r="W338" s="243"/>
    </row>
    <row r="339" spans="3:23" s="66" customFormat="1" ht="39" customHeight="1">
      <c r="C339" s="82"/>
      <c r="D339" s="82"/>
      <c r="E339" s="82"/>
      <c r="F339" s="82"/>
      <c r="G339" s="82"/>
      <c r="H339" s="82"/>
      <c r="I339" s="82"/>
      <c r="J339" s="82"/>
      <c r="K339" s="82"/>
      <c r="L339" s="82"/>
      <c r="M339" s="82"/>
      <c r="N339" s="82"/>
      <c r="O339" s="82"/>
      <c r="P339" s="82"/>
      <c r="Q339" s="82"/>
      <c r="R339" s="82"/>
      <c r="S339" s="82"/>
      <c r="T339" s="82"/>
      <c r="U339" s="82"/>
      <c r="V339" s="83"/>
      <c r="W339" s="243"/>
    </row>
    <row r="340" spans="3:23" s="66" customFormat="1" ht="39" customHeight="1">
      <c r="C340" s="82"/>
      <c r="D340" s="82"/>
      <c r="E340" s="82"/>
      <c r="F340" s="82"/>
      <c r="G340" s="82"/>
      <c r="H340" s="82"/>
      <c r="I340" s="82"/>
      <c r="J340" s="82"/>
      <c r="K340" s="82"/>
      <c r="L340" s="82"/>
      <c r="M340" s="82"/>
      <c r="N340" s="82"/>
      <c r="O340" s="82"/>
      <c r="P340" s="82"/>
      <c r="Q340" s="82"/>
      <c r="R340" s="82"/>
      <c r="S340" s="82"/>
      <c r="T340" s="82"/>
      <c r="U340" s="82"/>
      <c r="V340" s="83"/>
      <c r="W340" s="243"/>
    </row>
    <row r="341" spans="3:23" s="66" customFormat="1" ht="39" customHeight="1">
      <c r="C341" s="82"/>
      <c r="D341" s="82"/>
      <c r="E341" s="82"/>
      <c r="F341" s="82"/>
      <c r="G341" s="82"/>
      <c r="H341" s="82"/>
      <c r="I341" s="82"/>
      <c r="J341" s="82"/>
      <c r="K341" s="82"/>
      <c r="L341" s="82"/>
      <c r="M341" s="82"/>
      <c r="N341" s="82"/>
      <c r="O341" s="82"/>
      <c r="P341" s="82"/>
      <c r="Q341" s="82"/>
      <c r="R341" s="82"/>
      <c r="S341" s="82"/>
      <c r="T341" s="82"/>
      <c r="U341" s="82"/>
      <c r="V341" s="83"/>
      <c r="W341" s="243"/>
    </row>
    <row r="342" spans="3:23" s="66" customFormat="1" ht="39" customHeight="1">
      <c r="C342" s="82"/>
      <c r="D342" s="82"/>
      <c r="E342" s="82"/>
      <c r="F342" s="82"/>
      <c r="G342" s="82"/>
      <c r="H342" s="82"/>
      <c r="I342" s="82"/>
      <c r="J342" s="82"/>
      <c r="K342" s="82"/>
      <c r="L342" s="82"/>
      <c r="M342" s="82"/>
      <c r="N342" s="82"/>
      <c r="O342" s="82"/>
      <c r="P342" s="82"/>
      <c r="Q342" s="82"/>
      <c r="R342" s="82"/>
      <c r="S342" s="82"/>
      <c r="T342" s="82"/>
      <c r="U342" s="82"/>
      <c r="V342" s="83"/>
      <c r="W342" s="243"/>
    </row>
    <row r="343" spans="3:23" s="66" customFormat="1" ht="39" customHeight="1">
      <c r="C343" s="82"/>
      <c r="D343" s="82"/>
      <c r="E343" s="82"/>
      <c r="F343" s="82"/>
      <c r="G343" s="82"/>
      <c r="H343" s="82"/>
      <c r="I343" s="82"/>
      <c r="J343" s="82"/>
      <c r="K343" s="82"/>
      <c r="L343" s="82"/>
      <c r="M343" s="82"/>
      <c r="N343" s="82"/>
      <c r="O343" s="82"/>
      <c r="P343" s="82"/>
      <c r="Q343" s="82"/>
      <c r="R343" s="82"/>
      <c r="S343" s="82"/>
      <c r="T343" s="82"/>
      <c r="U343" s="82"/>
      <c r="V343" s="83"/>
      <c r="W343" s="243"/>
    </row>
    <row r="344" spans="3:23" s="66" customFormat="1" ht="39" customHeight="1">
      <c r="C344" s="82"/>
      <c r="D344" s="82"/>
      <c r="E344" s="82"/>
      <c r="F344" s="82"/>
      <c r="G344" s="82"/>
      <c r="H344" s="82"/>
      <c r="I344" s="82"/>
      <c r="J344" s="82"/>
      <c r="K344" s="82"/>
      <c r="L344" s="82"/>
      <c r="M344" s="82"/>
      <c r="N344" s="82"/>
      <c r="O344" s="82"/>
      <c r="P344" s="82"/>
      <c r="Q344" s="82"/>
      <c r="R344" s="82"/>
      <c r="S344" s="82"/>
      <c r="T344" s="82"/>
      <c r="U344" s="82"/>
      <c r="V344" s="83"/>
      <c r="W344" s="243"/>
    </row>
    <row r="345" spans="3:23" s="66" customFormat="1" ht="39" customHeight="1">
      <c r="C345" s="82"/>
      <c r="D345" s="82"/>
      <c r="E345" s="82"/>
      <c r="F345" s="82"/>
      <c r="G345" s="82"/>
      <c r="H345" s="82"/>
      <c r="I345" s="82"/>
      <c r="J345" s="82"/>
      <c r="K345" s="82"/>
      <c r="L345" s="82"/>
      <c r="M345" s="82"/>
      <c r="N345" s="82"/>
      <c r="O345" s="82"/>
      <c r="P345" s="82"/>
      <c r="Q345" s="82"/>
      <c r="R345" s="82"/>
      <c r="S345" s="82"/>
      <c r="T345" s="82"/>
      <c r="U345" s="82"/>
      <c r="V345" s="83"/>
      <c r="W345" s="243"/>
    </row>
    <row r="346" spans="3:23" s="66" customFormat="1" ht="39" customHeight="1">
      <c r="C346" s="82"/>
      <c r="D346" s="82"/>
      <c r="E346" s="82"/>
      <c r="F346" s="82"/>
      <c r="G346" s="82"/>
      <c r="H346" s="82"/>
      <c r="I346" s="82"/>
      <c r="J346" s="82"/>
      <c r="K346" s="82"/>
      <c r="L346" s="82"/>
      <c r="M346" s="82"/>
      <c r="N346" s="82"/>
      <c r="O346" s="82"/>
      <c r="P346" s="82"/>
      <c r="Q346" s="82"/>
      <c r="R346" s="82"/>
      <c r="S346" s="82"/>
      <c r="T346" s="82"/>
      <c r="U346" s="82"/>
      <c r="V346" s="83"/>
      <c r="W346" s="243"/>
    </row>
    <row r="347" spans="3:23" s="66" customFormat="1" ht="39" customHeight="1">
      <c r="C347" s="82"/>
      <c r="D347" s="82"/>
      <c r="E347" s="82"/>
      <c r="F347" s="82"/>
      <c r="G347" s="82"/>
      <c r="H347" s="82"/>
      <c r="I347" s="82"/>
      <c r="J347" s="82"/>
      <c r="K347" s="82"/>
      <c r="L347" s="82"/>
      <c r="M347" s="82"/>
      <c r="N347" s="82"/>
      <c r="O347" s="82"/>
      <c r="P347" s="82"/>
      <c r="Q347" s="82"/>
      <c r="R347" s="82"/>
      <c r="S347" s="82"/>
      <c r="T347" s="82"/>
      <c r="U347" s="82"/>
      <c r="V347" s="83"/>
      <c r="W347" s="243"/>
    </row>
    <row r="348" spans="3:23" s="66" customFormat="1" ht="39" customHeight="1">
      <c r="C348" s="82"/>
      <c r="D348" s="82"/>
      <c r="E348" s="82"/>
      <c r="F348" s="82"/>
      <c r="G348" s="82"/>
      <c r="H348" s="82"/>
      <c r="I348" s="82"/>
      <c r="J348" s="82"/>
      <c r="K348" s="82"/>
      <c r="L348" s="82"/>
      <c r="M348" s="82"/>
      <c r="N348" s="82"/>
      <c r="O348" s="82"/>
      <c r="P348" s="82"/>
      <c r="Q348" s="82"/>
      <c r="R348" s="82"/>
      <c r="S348" s="82"/>
      <c r="T348" s="82"/>
      <c r="U348" s="82"/>
      <c r="V348" s="83"/>
      <c r="W348" s="243"/>
    </row>
    <row r="349" spans="3:23" s="66" customFormat="1" ht="39" customHeight="1">
      <c r="C349" s="82"/>
      <c r="D349" s="82"/>
      <c r="E349" s="82"/>
      <c r="F349" s="82"/>
      <c r="G349" s="82"/>
      <c r="H349" s="82"/>
      <c r="I349" s="82"/>
      <c r="J349" s="82"/>
      <c r="K349" s="82"/>
      <c r="L349" s="82"/>
      <c r="M349" s="82"/>
      <c r="N349" s="82"/>
      <c r="O349" s="82"/>
      <c r="P349" s="82"/>
      <c r="Q349" s="82"/>
      <c r="R349" s="82"/>
      <c r="S349" s="82"/>
      <c r="T349" s="82"/>
      <c r="U349" s="82"/>
      <c r="V349" s="83"/>
      <c r="W349" s="243"/>
    </row>
    <row r="350" spans="3:23" s="66" customFormat="1" ht="39" customHeight="1">
      <c r="C350" s="82"/>
      <c r="D350" s="82"/>
      <c r="E350" s="82"/>
      <c r="F350" s="82"/>
      <c r="G350" s="82"/>
      <c r="H350" s="82"/>
      <c r="I350" s="82"/>
      <c r="J350" s="82"/>
      <c r="K350" s="82"/>
      <c r="L350" s="82"/>
      <c r="M350" s="82"/>
      <c r="N350" s="82"/>
      <c r="O350" s="82"/>
      <c r="P350" s="82"/>
      <c r="Q350" s="82"/>
      <c r="R350" s="82"/>
      <c r="S350" s="82"/>
      <c r="T350" s="82"/>
      <c r="U350" s="82"/>
      <c r="V350" s="83"/>
      <c r="W350" s="243"/>
    </row>
    <row r="351" spans="3:23" s="66" customFormat="1" ht="39" customHeight="1">
      <c r="C351" s="82"/>
      <c r="D351" s="82"/>
      <c r="E351" s="82"/>
      <c r="F351" s="82"/>
      <c r="G351" s="82"/>
      <c r="H351" s="82"/>
      <c r="I351" s="82"/>
      <c r="J351" s="82"/>
      <c r="K351" s="82"/>
      <c r="L351" s="82"/>
      <c r="M351" s="82"/>
      <c r="N351" s="82"/>
      <c r="O351" s="82"/>
      <c r="P351" s="82"/>
      <c r="Q351" s="82"/>
      <c r="R351" s="82"/>
      <c r="S351" s="82"/>
      <c r="T351" s="82"/>
      <c r="U351" s="82"/>
      <c r="V351" s="83"/>
      <c r="W351" s="243"/>
    </row>
    <row r="352" spans="3:23" s="66" customFormat="1" ht="39" customHeight="1">
      <c r="C352" s="82"/>
      <c r="D352" s="82"/>
      <c r="E352" s="82"/>
      <c r="F352" s="82"/>
      <c r="G352" s="82"/>
      <c r="H352" s="82"/>
      <c r="I352" s="82"/>
      <c r="J352" s="82"/>
      <c r="K352" s="82"/>
      <c r="L352" s="82"/>
      <c r="M352" s="82"/>
      <c r="N352" s="82"/>
      <c r="O352" s="82"/>
      <c r="P352" s="82"/>
      <c r="Q352" s="82"/>
      <c r="R352" s="82"/>
      <c r="S352" s="82"/>
      <c r="T352" s="82"/>
      <c r="U352" s="82"/>
      <c r="V352" s="83"/>
      <c r="W352" s="243"/>
    </row>
    <row r="353" spans="3:23" s="66" customFormat="1" ht="39" customHeight="1">
      <c r="C353" s="82"/>
      <c r="D353" s="82"/>
      <c r="E353" s="82"/>
      <c r="F353" s="82"/>
      <c r="G353" s="82"/>
      <c r="H353" s="82"/>
      <c r="I353" s="82"/>
      <c r="J353" s="82"/>
      <c r="K353" s="82"/>
      <c r="L353" s="82"/>
      <c r="M353" s="82"/>
      <c r="N353" s="82"/>
      <c r="O353" s="82"/>
      <c r="P353" s="82"/>
      <c r="Q353" s="82"/>
      <c r="R353" s="82"/>
      <c r="S353" s="82"/>
      <c r="T353" s="82"/>
      <c r="U353" s="82"/>
      <c r="V353" s="83"/>
      <c r="W353" s="243"/>
    </row>
    <row r="354" spans="3:23" s="66" customFormat="1" ht="39" customHeight="1">
      <c r="C354" s="82"/>
      <c r="D354" s="82"/>
      <c r="E354" s="82"/>
      <c r="F354" s="82"/>
      <c r="G354" s="82"/>
      <c r="H354" s="82"/>
      <c r="I354" s="82"/>
      <c r="J354" s="82"/>
      <c r="K354" s="82"/>
      <c r="L354" s="82"/>
      <c r="M354" s="82"/>
      <c r="N354" s="82"/>
      <c r="O354" s="82"/>
      <c r="P354" s="82"/>
      <c r="Q354" s="82"/>
      <c r="R354" s="82"/>
      <c r="S354" s="82"/>
      <c r="T354" s="82"/>
      <c r="U354" s="82"/>
      <c r="V354" s="83"/>
      <c r="W354" s="243"/>
    </row>
    <row r="355" spans="3:23" s="66" customFormat="1" ht="39" customHeight="1">
      <c r="C355" s="82"/>
      <c r="D355" s="82"/>
      <c r="E355" s="82"/>
      <c r="F355" s="82"/>
      <c r="G355" s="82"/>
      <c r="H355" s="82"/>
      <c r="I355" s="82"/>
      <c r="J355" s="82"/>
      <c r="K355" s="82"/>
      <c r="L355" s="82"/>
      <c r="M355" s="82"/>
      <c r="N355" s="82"/>
      <c r="O355" s="82"/>
      <c r="P355" s="82"/>
      <c r="Q355" s="82"/>
      <c r="R355" s="82"/>
      <c r="S355" s="82"/>
      <c r="T355" s="82"/>
      <c r="U355" s="82"/>
      <c r="V355" s="83"/>
      <c r="W355" s="243"/>
    </row>
    <row r="356" spans="3:23" s="66" customFormat="1" ht="39" customHeight="1">
      <c r="C356" s="82"/>
      <c r="D356" s="82"/>
      <c r="E356" s="82"/>
      <c r="F356" s="82"/>
      <c r="G356" s="82"/>
      <c r="H356" s="82"/>
      <c r="I356" s="82"/>
      <c r="J356" s="82"/>
      <c r="K356" s="82"/>
      <c r="L356" s="82"/>
      <c r="M356" s="82"/>
      <c r="N356" s="82"/>
      <c r="O356" s="82"/>
      <c r="P356" s="82"/>
      <c r="Q356" s="82"/>
      <c r="R356" s="82"/>
      <c r="S356" s="82"/>
      <c r="T356" s="82"/>
      <c r="U356" s="82"/>
      <c r="V356" s="83"/>
      <c r="W356" s="243"/>
    </row>
    <row r="357" spans="3:23" s="66" customFormat="1" ht="39" customHeight="1">
      <c r="C357" s="82"/>
      <c r="D357" s="82"/>
      <c r="E357" s="82"/>
      <c r="F357" s="82"/>
      <c r="G357" s="82"/>
      <c r="H357" s="82"/>
      <c r="I357" s="82"/>
      <c r="J357" s="82"/>
      <c r="K357" s="82"/>
      <c r="L357" s="82"/>
      <c r="M357" s="82"/>
      <c r="N357" s="82"/>
      <c r="O357" s="82"/>
      <c r="P357" s="82"/>
      <c r="Q357" s="82"/>
      <c r="R357" s="82"/>
      <c r="S357" s="82"/>
      <c r="T357" s="82"/>
      <c r="U357" s="82"/>
      <c r="V357" s="83"/>
      <c r="W357" s="243"/>
    </row>
    <row r="358" spans="3:23" s="66" customFormat="1" ht="39" customHeight="1">
      <c r="C358" s="82"/>
      <c r="D358" s="82"/>
      <c r="E358" s="82"/>
      <c r="F358" s="82"/>
      <c r="G358" s="82"/>
      <c r="H358" s="82"/>
      <c r="I358" s="82"/>
      <c r="J358" s="82"/>
      <c r="K358" s="82"/>
      <c r="L358" s="82"/>
      <c r="M358" s="82"/>
      <c r="N358" s="82"/>
      <c r="O358" s="82"/>
      <c r="P358" s="82"/>
      <c r="Q358" s="82"/>
      <c r="R358" s="82"/>
      <c r="S358" s="82"/>
      <c r="T358" s="82"/>
      <c r="U358" s="82"/>
      <c r="V358" s="83"/>
      <c r="W358" s="243"/>
    </row>
    <row r="359" spans="3:23" s="66" customFormat="1" ht="39" customHeight="1">
      <c r="C359" s="82"/>
      <c r="D359" s="82"/>
      <c r="E359" s="82"/>
      <c r="F359" s="82"/>
      <c r="G359" s="82"/>
      <c r="H359" s="82"/>
      <c r="I359" s="82"/>
      <c r="J359" s="82"/>
      <c r="K359" s="82"/>
      <c r="L359" s="82"/>
      <c r="M359" s="82"/>
      <c r="N359" s="82"/>
      <c r="O359" s="82"/>
      <c r="P359" s="82"/>
      <c r="Q359" s="82"/>
      <c r="R359" s="82"/>
      <c r="S359" s="82"/>
      <c r="T359" s="82"/>
      <c r="U359" s="82"/>
      <c r="V359" s="83"/>
      <c r="W359" s="243"/>
    </row>
    <row r="360" spans="3:23" s="66" customFormat="1" ht="39" customHeight="1">
      <c r="C360" s="82"/>
      <c r="D360" s="82"/>
      <c r="E360" s="82"/>
      <c r="F360" s="82"/>
      <c r="G360" s="82"/>
      <c r="H360" s="82"/>
      <c r="I360" s="82"/>
      <c r="J360" s="82"/>
      <c r="K360" s="82"/>
      <c r="L360" s="82"/>
      <c r="M360" s="82"/>
      <c r="N360" s="82"/>
      <c r="O360" s="82"/>
      <c r="P360" s="82"/>
      <c r="Q360" s="82"/>
      <c r="R360" s="82"/>
      <c r="S360" s="82"/>
      <c r="T360" s="82"/>
      <c r="U360" s="82"/>
      <c r="V360" s="83"/>
      <c r="W360" s="243"/>
    </row>
    <row r="361" spans="3:23" s="66" customFormat="1" ht="39" customHeight="1">
      <c r="C361" s="82"/>
      <c r="D361" s="82"/>
      <c r="E361" s="82"/>
      <c r="F361" s="82"/>
      <c r="G361" s="82"/>
      <c r="H361" s="82"/>
      <c r="I361" s="82"/>
      <c r="J361" s="82"/>
      <c r="K361" s="82"/>
      <c r="L361" s="82"/>
      <c r="M361" s="82"/>
      <c r="N361" s="82"/>
      <c r="O361" s="82"/>
      <c r="P361" s="82"/>
      <c r="Q361" s="82"/>
      <c r="R361" s="82"/>
      <c r="S361" s="82"/>
      <c r="T361" s="82"/>
      <c r="U361" s="82"/>
      <c r="V361" s="83"/>
      <c r="W361" s="243"/>
    </row>
    <row r="362" spans="3:23" s="66" customFormat="1" ht="39" customHeight="1">
      <c r="C362" s="82"/>
      <c r="D362" s="82"/>
      <c r="E362" s="82"/>
      <c r="F362" s="82"/>
      <c r="G362" s="82"/>
      <c r="H362" s="82"/>
      <c r="I362" s="82"/>
      <c r="J362" s="82"/>
      <c r="K362" s="82"/>
      <c r="L362" s="82"/>
      <c r="M362" s="82"/>
      <c r="N362" s="82"/>
      <c r="O362" s="82"/>
      <c r="P362" s="82"/>
      <c r="Q362" s="82"/>
      <c r="R362" s="82"/>
      <c r="S362" s="82"/>
      <c r="T362" s="82"/>
      <c r="U362" s="82"/>
      <c r="V362" s="83"/>
      <c r="W362" s="243"/>
    </row>
    <row r="363" spans="3:23" s="66" customFormat="1" ht="39" customHeight="1">
      <c r="C363" s="82"/>
      <c r="D363" s="82"/>
      <c r="E363" s="82"/>
      <c r="F363" s="82"/>
      <c r="G363" s="82"/>
      <c r="H363" s="82"/>
      <c r="I363" s="82"/>
      <c r="J363" s="82"/>
      <c r="K363" s="82"/>
      <c r="L363" s="82"/>
      <c r="M363" s="82"/>
      <c r="N363" s="82"/>
      <c r="O363" s="82"/>
      <c r="P363" s="82"/>
      <c r="Q363" s="82"/>
      <c r="R363" s="82"/>
      <c r="S363" s="82"/>
      <c r="T363" s="82"/>
      <c r="U363" s="82"/>
      <c r="V363" s="83"/>
      <c r="W363" s="243"/>
    </row>
    <row r="364" spans="3:23" s="66" customFormat="1" ht="39" customHeight="1">
      <c r="C364" s="82"/>
      <c r="D364" s="82"/>
      <c r="E364" s="82"/>
      <c r="F364" s="82"/>
      <c r="G364" s="82"/>
      <c r="H364" s="82"/>
      <c r="I364" s="82"/>
      <c r="J364" s="82"/>
      <c r="K364" s="82"/>
      <c r="L364" s="82"/>
      <c r="M364" s="82"/>
      <c r="N364" s="82"/>
      <c r="O364" s="82"/>
      <c r="P364" s="82"/>
      <c r="Q364" s="82"/>
      <c r="R364" s="82"/>
      <c r="S364" s="82"/>
      <c r="T364" s="82"/>
      <c r="U364" s="82"/>
      <c r="V364" s="83"/>
      <c r="W364" s="243"/>
    </row>
    <row r="365" spans="3:23" s="66" customFormat="1" ht="39" customHeight="1">
      <c r="C365" s="82"/>
      <c r="D365" s="82"/>
      <c r="E365" s="82"/>
      <c r="F365" s="82"/>
      <c r="G365" s="82"/>
      <c r="H365" s="82"/>
      <c r="I365" s="82"/>
      <c r="J365" s="82"/>
      <c r="K365" s="82"/>
      <c r="L365" s="82"/>
      <c r="M365" s="82"/>
      <c r="N365" s="82"/>
      <c r="O365" s="82"/>
      <c r="P365" s="82"/>
      <c r="Q365" s="82"/>
      <c r="R365" s="82"/>
      <c r="S365" s="82"/>
      <c r="T365" s="82"/>
      <c r="U365" s="82"/>
      <c r="V365" s="83"/>
      <c r="W365" s="243"/>
    </row>
    <row r="366" spans="3:23" s="66" customFormat="1" ht="39" customHeight="1">
      <c r="C366" s="82"/>
      <c r="D366" s="82"/>
      <c r="E366" s="82"/>
      <c r="F366" s="82"/>
      <c r="G366" s="82"/>
      <c r="H366" s="82"/>
      <c r="I366" s="82"/>
      <c r="J366" s="82"/>
      <c r="K366" s="82"/>
      <c r="L366" s="82"/>
      <c r="M366" s="82"/>
      <c r="N366" s="82"/>
      <c r="O366" s="82"/>
      <c r="P366" s="82"/>
      <c r="Q366" s="82"/>
      <c r="R366" s="82"/>
      <c r="S366" s="82"/>
      <c r="T366" s="82"/>
      <c r="U366" s="82"/>
      <c r="V366" s="83"/>
      <c r="W366" s="243"/>
    </row>
    <row r="367" spans="3:23" s="66" customFormat="1" ht="39" customHeight="1">
      <c r="C367" s="82"/>
      <c r="D367" s="82"/>
      <c r="E367" s="82"/>
      <c r="F367" s="82"/>
      <c r="G367" s="82"/>
      <c r="H367" s="82"/>
      <c r="I367" s="82"/>
      <c r="J367" s="82"/>
      <c r="K367" s="82"/>
      <c r="L367" s="82"/>
      <c r="M367" s="82"/>
      <c r="N367" s="82"/>
      <c r="O367" s="82"/>
      <c r="P367" s="82"/>
      <c r="Q367" s="82"/>
      <c r="R367" s="82"/>
      <c r="S367" s="82"/>
      <c r="T367" s="82"/>
      <c r="U367" s="82"/>
      <c r="V367" s="83"/>
      <c r="W367" s="243"/>
    </row>
    <row r="368" spans="3:23" s="66" customFormat="1" ht="39" customHeight="1">
      <c r="C368" s="82"/>
      <c r="D368" s="82"/>
      <c r="E368" s="82"/>
      <c r="F368" s="82"/>
      <c r="G368" s="82"/>
      <c r="H368" s="82"/>
      <c r="I368" s="82"/>
      <c r="J368" s="82"/>
      <c r="K368" s="82"/>
      <c r="L368" s="82"/>
      <c r="M368" s="82"/>
      <c r="N368" s="82"/>
      <c r="O368" s="82"/>
      <c r="P368" s="82"/>
      <c r="Q368" s="82"/>
      <c r="R368" s="82"/>
      <c r="S368" s="82"/>
      <c r="T368" s="82"/>
      <c r="U368" s="82"/>
      <c r="V368" s="83"/>
      <c r="W368" s="243"/>
    </row>
    <row r="369" spans="3:23" s="66" customFormat="1" ht="39" customHeight="1">
      <c r="C369" s="82"/>
      <c r="D369" s="82"/>
      <c r="E369" s="82"/>
      <c r="F369" s="82"/>
      <c r="G369" s="82"/>
      <c r="H369" s="82"/>
      <c r="I369" s="82"/>
      <c r="J369" s="82"/>
      <c r="K369" s="82"/>
      <c r="L369" s="82"/>
      <c r="M369" s="82"/>
      <c r="N369" s="82"/>
      <c r="O369" s="82"/>
      <c r="P369" s="82"/>
      <c r="Q369" s="82"/>
      <c r="R369" s="82"/>
      <c r="S369" s="82"/>
      <c r="T369" s="82"/>
      <c r="U369" s="82"/>
      <c r="V369" s="83"/>
      <c r="W369" s="243"/>
    </row>
    <row r="370" spans="3:23" s="66" customFormat="1" ht="39" customHeight="1">
      <c r="C370" s="82"/>
      <c r="D370" s="82"/>
      <c r="E370" s="82"/>
      <c r="F370" s="82"/>
      <c r="G370" s="82"/>
      <c r="H370" s="82"/>
      <c r="I370" s="82"/>
      <c r="J370" s="82"/>
      <c r="K370" s="82"/>
      <c r="L370" s="82"/>
      <c r="M370" s="82"/>
      <c r="N370" s="82"/>
      <c r="O370" s="82"/>
      <c r="P370" s="82"/>
      <c r="Q370" s="82"/>
      <c r="R370" s="82"/>
      <c r="S370" s="82"/>
      <c r="T370" s="82"/>
      <c r="U370" s="82"/>
      <c r="V370" s="83"/>
      <c r="W370" s="243"/>
    </row>
    <row r="371" spans="3:23" s="66" customFormat="1" ht="39" customHeight="1">
      <c r="C371" s="82"/>
      <c r="D371" s="82"/>
      <c r="E371" s="82"/>
      <c r="F371" s="82"/>
      <c r="G371" s="82"/>
      <c r="H371" s="82"/>
      <c r="I371" s="82"/>
      <c r="J371" s="82"/>
      <c r="K371" s="82"/>
      <c r="L371" s="82"/>
      <c r="M371" s="82"/>
      <c r="N371" s="82"/>
      <c r="O371" s="82"/>
      <c r="P371" s="82"/>
      <c r="Q371" s="82"/>
      <c r="R371" s="82"/>
      <c r="S371" s="82"/>
      <c r="T371" s="82"/>
      <c r="U371" s="82"/>
      <c r="V371" s="83"/>
      <c r="W371" s="243"/>
    </row>
    <row r="372" spans="3:23" s="66" customFormat="1" ht="39" customHeight="1">
      <c r="C372" s="82"/>
      <c r="D372" s="82"/>
      <c r="E372" s="82"/>
      <c r="F372" s="82"/>
      <c r="G372" s="82"/>
      <c r="H372" s="82"/>
      <c r="I372" s="82"/>
      <c r="J372" s="82"/>
      <c r="K372" s="82"/>
      <c r="L372" s="82"/>
      <c r="M372" s="82"/>
      <c r="N372" s="82"/>
      <c r="O372" s="82"/>
      <c r="P372" s="82"/>
      <c r="Q372" s="82"/>
      <c r="R372" s="82"/>
      <c r="S372" s="82"/>
      <c r="T372" s="82"/>
      <c r="U372" s="82"/>
      <c r="V372" s="83"/>
      <c r="W372" s="243"/>
    </row>
    <row r="373" spans="3:23" s="66" customFormat="1" ht="39" customHeight="1">
      <c r="C373" s="82"/>
      <c r="D373" s="82"/>
      <c r="E373" s="82"/>
      <c r="F373" s="82"/>
      <c r="G373" s="82"/>
      <c r="H373" s="82"/>
      <c r="I373" s="82"/>
      <c r="J373" s="82"/>
      <c r="K373" s="82"/>
      <c r="L373" s="82"/>
      <c r="M373" s="82"/>
      <c r="N373" s="82"/>
      <c r="O373" s="82"/>
      <c r="P373" s="82"/>
      <c r="Q373" s="82"/>
      <c r="R373" s="82"/>
      <c r="S373" s="82"/>
      <c r="T373" s="82"/>
      <c r="U373" s="82"/>
      <c r="V373" s="83"/>
      <c r="W373" s="243"/>
    </row>
    <row r="374" spans="3:23" s="66" customFormat="1" ht="39" customHeight="1">
      <c r="C374" s="82"/>
      <c r="D374" s="82"/>
      <c r="E374" s="82"/>
      <c r="F374" s="82"/>
      <c r="G374" s="82"/>
      <c r="H374" s="82"/>
      <c r="I374" s="82"/>
      <c r="J374" s="82"/>
      <c r="K374" s="82"/>
      <c r="L374" s="82"/>
      <c r="M374" s="82"/>
      <c r="N374" s="82"/>
      <c r="O374" s="82"/>
      <c r="P374" s="82"/>
      <c r="Q374" s="82"/>
      <c r="R374" s="82"/>
      <c r="S374" s="82"/>
      <c r="T374" s="82"/>
      <c r="U374" s="82"/>
      <c r="V374" s="83"/>
      <c r="W374" s="243"/>
    </row>
    <row r="375" spans="3:23" s="66" customFormat="1" ht="39" customHeight="1">
      <c r="C375" s="82"/>
      <c r="D375" s="82"/>
      <c r="E375" s="82"/>
      <c r="F375" s="82"/>
      <c r="G375" s="82"/>
      <c r="H375" s="82"/>
      <c r="I375" s="82"/>
      <c r="J375" s="82"/>
      <c r="K375" s="82"/>
      <c r="L375" s="82"/>
      <c r="M375" s="82"/>
      <c r="N375" s="82"/>
      <c r="O375" s="82"/>
      <c r="P375" s="82"/>
      <c r="Q375" s="82"/>
      <c r="R375" s="82"/>
      <c r="S375" s="82"/>
      <c r="T375" s="82"/>
      <c r="U375" s="82"/>
      <c r="V375" s="83"/>
      <c r="W375" s="243"/>
    </row>
    <row r="376" spans="3:23" s="66" customFormat="1" ht="39" customHeight="1">
      <c r="C376" s="82"/>
      <c r="D376" s="82"/>
      <c r="E376" s="82"/>
      <c r="F376" s="82"/>
      <c r="G376" s="82"/>
      <c r="H376" s="82"/>
      <c r="I376" s="82"/>
      <c r="J376" s="82"/>
      <c r="K376" s="82"/>
      <c r="L376" s="82"/>
      <c r="M376" s="82"/>
      <c r="N376" s="82"/>
      <c r="O376" s="82"/>
      <c r="P376" s="82"/>
      <c r="Q376" s="82"/>
      <c r="R376" s="82"/>
      <c r="S376" s="82"/>
      <c r="T376" s="82"/>
      <c r="U376" s="82"/>
      <c r="V376" s="83"/>
      <c r="W376" s="243"/>
    </row>
    <row r="377" spans="3:23" s="66" customFormat="1" ht="39" customHeight="1">
      <c r="C377" s="82"/>
      <c r="D377" s="82"/>
      <c r="E377" s="82"/>
      <c r="F377" s="82"/>
      <c r="G377" s="82"/>
      <c r="H377" s="82"/>
      <c r="I377" s="82"/>
      <c r="J377" s="82"/>
      <c r="K377" s="82"/>
      <c r="L377" s="82"/>
      <c r="M377" s="82"/>
      <c r="N377" s="82"/>
      <c r="O377" s="82"/>
      <c r="P377" s="82"/>
      <c r="Q377" s="82"/>
      <c r="R377" s="82"/>
      <c r="S377" s="82"/>
      <c r="T377" s="82"/>
      <c r="U377" s="82"/>
      <c r="V377" s="83"/>
      <c r="W377" s="243"/>
    </row>
    <row r="378" spans="3:23" s="66" customFormat="1" ht="39" customHeight="1">
      <c r="C378" s="82"/>
      <c r="D378" s="82"/>
      <c r="E378" s="82"/>
      <c r="F378" s="82"/>
      <c r="G378" s="82"/>
      <c r="H378" s="82"/>
      <c r="I378" s="82"/>
      <c r="J378" s="82"/>
      <c r="K378" s="82"/>
      <c r="L378" s="82"/>
      <c r="M378" s="82"/>
      <c r="N378" s="82"/>
      <c r="O378" s="82"/>
      <c r="P378" s="82"/>
      <c r="Q378" s="82"/>
      <c r="R378" s="82"/>
      <c r="S378" s="82"/>
      <c r="T378" s="82"/>
      <c r="U378" s="82"/>
      <c r="V378" s="83"/>
      <c r="W378" s="243"/>
    </row>
    <row r="379" spans="3:23" s="66" customFormat="1" ht="39" customHeight="1">
      <c r="C379" s="82"/>
      <c r="D379" s="82"/>
      <c r="E379" s="82"/>
      <c r="F379" s="82"/>
      <c r="G379" s="82"/>
      <c r="H379" s="82"/>
      <c r="I379" s="82"/>
      <c r="J379" s="82"/>
      <c r="K379" s="82"/>
      <c r="L379" s="82"/>
      <c r="M379" s="82"/>
      <c r="N379" s="82"/>
      <c r="O379" s="82"/>
      <c r="P379" s="82"/>
      <c r="Q379" s="82"/>
      <c r="R379" s="82"/>
      <c r="S379" s="82"/>
      <c r="T379" s="82"/>
      <c r="U379" s="82"/>
      <c r="V379" s="83"/>
      <c r="W379" s="243"/>
    </row>
    <row r="380" spans="3:23" s="66" customFormat="1" ht="39" customHeight="1">
      <c r="C380" s="82"/>
      <c r="D380" s="82"/>
      <c r="E380" s="82"/>
      <c r="F380" s="82"/>
      <c r="G380" s="82"/>
      <c r="H380" s="82"/>
      <c r="I380" s="82"/>
      <c r="J380" s="82"/>
      <c r="K380" s="82"/>
      <c r="L380" s="82"/>
      <c r="M380" s="82"/>
      <c r="N380" s="82"/>
      <c r="O380" s="82"/>
      <c r="P380" s="82"/>
      <c r="Q380" s="82"/>
      <c r="R380" s="82"/>
      <c r="S380" s="82"/>
      <c r="T380" s="82"/>
      <c r="U380" s="82"/>
      <c r="V380" s="83"/>
      <c r="W380" s="243"/>
    </row>
    <row r="381" spans="3:23" s="66" customFormat="1" ht="39" customHeight="1">
      <c r="C381" s="82"/>
      <c r="D381" s="82"/>
      <c r="E381" s="82"/>
      <c r="F381" s="82"/>
      <c r="G381" s="82"/>
      <c r="H381" s="82"/>
      <c r="I381" s="82"/>
      <c r="J381" s="82"/>
      <c r="K381" s="82"/>
      <c r="L381" s="82"/>
      <c r="M381" s="82"/>
      <c r="N381" s="82"/>
      <c r="O381" s="82"/>
      <c r="P381" s="82"/>
      <c r="Q381" s="82"/>
      <c r="R381" s="82"/>
      <c r="S381" s="82"/>
      <c r="T381" s="82"/>
      <c r="U381" s="82"/>
      <c r="V381" s="83"/>
      <c r="W381" s="243"/>
    </row>
    <row r="382" spans="3:23" s="66" customFormat="1" ht="39" customHeight="1">
      <c r="C382" s="82"/>
      <c r="D382" s="82"/>
      <c r="E382" s="82"/>
      <c r="F382" s="82"/>
      <c r="G382" s="82"/>
      <c r="H382" s="82"/>
      <c r="I382" s="82"/>
      <c r="J382" s="82"/>
      <c r="K382" s="82"/>
      <c r="L382" s="82"/>
      <c r="M382" s="82"/>
      <c r="N382" s="82"/>
      <c r="O382" s="82"/>
      <c r="P382" s="82"/>
      <c r="Q382" s="82"/>
      <c r="R382" s="82"/>
      <c r="S382" s="82"/>
      <c r="T382" s="82"/>
      <c r="U382" s="82"/>
      <c r="V382" s="83"/>
      <c r="W382" s="243"/>
    </row>
    <row r="383" spans="3:23" s="66" customFormat="1" ht="39" customHeight="1">
      <c r="C383" s="82"/>
      <c r="D383" s="82"/>
      <c r="E383" s="82"/>
      <c r="F383" s="82"/>
      <c r="G383" s="82"/>
      <c r="H383" s="82"/>
      <c r="I383" s="82"/>
      <c r="J383" s="82"/>
      <c r="K383" s="82"/>
      <c r="L383" s="82"/>
      <c r="M383" s="82"/>
      <c r="N383" s="82"/>
      <c r="O383" s="82"/>
      <c r="P383" s="82"/>
      <c r="Q383" s="82"/>
      <c r="R383" s="82"/>
      <c r="S383" s="82"/>
      <c r="T383" s="82"/>
      <c r="U383" s="82"/>
      <c r="V383" s="83"/>
      <c r="W383" s="243"/>
    </row>
    <row r="384" spans="3:23" s="66" customFormat="1" ht="39" customHeight="1">
      <c r="C384" s="82"/>
      <c r="D384" s="82"/>
      <c r="E384" s="82"/>
      <c r="F384" s="82"/>
      <c r="G384" s="82"/>
      <c r="H384" s="82"/>
      <c r="I384" s="82"/>
      <c r="J384" s="82"/>
      <c r="K384" s="82"/>
      <c r="L384" s="82"/>
      <c r="M384" s="82"/>
      <c r="N384" s="82"/>
      <c r="O384" s="82"/>
      <c r="P384" s="82"/>
      <c r="Q384" s="82"/>
      <c r="R384" s="82"/>
      <c r="S384" s="82"/>
      <c r="T384" s="82"/>
      <c r="U384" s="82"/>
      <c r="V384" s="83"/>
      <c r="W384" s="243"/>
    </row>
    <row r="385" spans="3:23" s="66" customFormat="1" ht="39" customHeight="1">
      <c r="C385" s="82"/>
      <c r="D385" s="82"/>
      <c r="E385" s="82"/>
      <c r="F385" s="82"/>
      <c r="G385" s="82"/>
      <c r="H385" s="82"/>
      <c r="I385" s="82"/>
      <c r="J385" s="82"/>
      <c r="K385" s="82"/>
      <c r="L385" s="82"/>
      <c r="M385" s="82"/>
      <c r="N385" s="82"/>
      <c r="O385" s="82"/>
      <c r="P385" s="82"/>
      <c r="Q385" s="82"/>
      <c r="R385" s="82"/>
      <c r="S385" s="82"/>
      <c r="T385" s="82"/>
      <c r="U385" s="82"/>
      <c r="V385" s="83"/>
      <c r="W385" s="243"/>
    </row>
    <row r="386" spans="3:23" s="66" customFormat="1" ht="39" customHeight="1">
      <c r="C386" s="82"/>
      <c r="D386" s="82"/>
      <c r="E386" s="82"/>
      <c r="F386" s="82"/>
      <c r="G386" s="82"/>
      <c r="H386" s="82"/>
      <c r="I386" s="82"/>
      <c r="J386" s="82"/>
      <c r="K386" s="82"/>
      <c r="L386" s="82"/>
      <c r="M386" s="82"/>
      <c r="N386" s="82"/>
      <c r="O386" s="82"/>
      <c r="P386" s="82"/>
      <c r="Q386" s="82"/>
      <c r="R386" s="82"/>
      <c r="S386" s="82"/>
      <c r="T386" s="82"/>
      <c r="U386" s="82"/>
      <c r="V386" s="83"/>
      <c r="W386" s="243"/>
    </row>
    <row r="387" spans="3:23" s="66" customFormat="1" ht="39" customHeight="1">
      <c r="C387" s="82"/>
      <c r="D387" s="82"/>
      <c r="E387" s="82"/>
      <c r="F387" s="82"/>
      <c r="G387" s="82"/>
      <c r="H387" s="82"/>
      <c r="I387" s="82"/>
      <c r="J387" s="82"/>
      <c r="K387" s="82"/>
      <c r="L387" s="82"/>
      <c r="M387" s="82"/>
      <c r="N387" s="82"/>
      <c r="O387" s="82"/>
      <c r="P387" s="82"/>
      <c r="Q387" s="82"/>
      <c r="R387" s="82"/>
      <c r="S387" s="82"/>
      <c r="T387" s="82"/>
      <c r="U387" s="82"/>
      <c r="V387" s="83"/>
      <c r="W387" s="243"/>
    </row>
    <row r="388" spans="3:23" s="66" customFormat="1" ht="39" customHeight="1">
      <c r="C388" s="82"/>
      <c r="D388" s="82"/>
      <c r="E388" s="82"/>
      <c r="F388" s="82"/>
      <c r="G388" s="82"/>
      <c r="H388" s="82"/>
      <c r="I388" s="82"/>
      <c r="J388" s="82"/>
      <c r="K388" s="82"/>
      <c r="L388" s="82"/>
      <c r="M388" s="82"/>
      <c r="N388" s="82"/>
      <c r="O388" s="82"/>
      <c r="P388" s="82"/>
      <c r="Q388" s="82"/>
      <c r="R388" s="82"/>
      <c r="S388" s="82"/>
      <c r="T388" s="82"/>
      <c r="U388" s="82"/>
      <c r="V388" s="83"/>
      <c r="W388" s="243"/>
    </row>
    <row r="389" spans="3:23" s="66" customFormat="1" ht="39" customHeight="1">
      <c r="C389" s="82"/>
      <c r="D389" s="82"/>
      <c r="E389" s="82"/>
      <c r="F389" s="82"/>
      <c r="G389" s="82"/>
      <c r="H389" s="82"/>
      <c r="I389" s="82"/>
      <c r="J389" s="82"/>
      <c r="K389" s="82"/>
      <c r="L389" s="82"/>
      <c r="M389" s="82"/>
      <c r="N389" s="82"/>
      <c r="O389" s="82"/>
      <c r="P389" s="82"/>
      <c r="Q389" s="82"/>
      <c r="R389" s="82"/>
      <c r="S389" s="82"/>
      <c r="T389" s="82"/>
      <c r="U389" s="82"/>
      <c r="V389" s="83"/>
      <c r="W389" s="243"/>
    </row>
    <row r="390" spans="3:23" s="66" customFormat="1" ht="39" customHeight="1">
      <c r="C390" s="82"/>
      <c r="D390" s="82"/>
      <c r="E390" s="82"/>
      <c r="F390" s="82"/>
      <c r="G390" s="82"/>
      <c r="H390" s="82"/>
      <c r="I390" s="82"/>
      <c r="J390" s="82"/>
      <c r="K390" s="82"/>
      <c r="L390" s="82"/>
      <c r="M390" s="82"/>
      <c r="N390" s="82"/>
      <c r="O390" s="82"/>
      <c r="P390" s="82"/>
      <c r="Q390" s="82"/>
      <c r="R390" s="82"/>
      <c r="S390" s="82"/>
      <c r="T390" s="82"/>
      <c r="U390" s="82"/>
      <c r="V390" s="83"/>
      <c r="W390" s="243"/>
    </row>
    <row r="391" spans="3:23" s="66" customFormat="1" ht="39" customHeight="1">
      <c r="C391" s="82"/>
      <c r="D391" s="82"/>
      <c r="E391" s="82"/>
      <c r="F391" s="82"/>
      <c r="G391" s="82"/>
      <c r="H391" s="82"/>
      <c r="I391" s="82"/>
      <c r="J391" s="82"/>
      <c r="K391" s="82"/>
      <c r="L391" s="82"/>
      <c r="M391" s="82"/>
      <c r="N391" s="82"/>
      <c r="O391" s="82"/>
      <c r="P391" s="82"/>
      <c r="Q391" s="82"/>
      <c r="R391" s="82"/>
      <c r="S391" s="82"/>
      <c r="T391" s="82"/>
      <c r="U391" s="82"/>
      <c r="V391" s="83"/>
      <c r="W391" s="243"/>
    </row>
    <row r="392" spans="3:23" s="66" customFormat="1" ht="39" customHeight="1">
      <c r="C392" s="82"/>
      <c r="D392" s="82"/>
      <c r="E392" s="82"/>
      <c r="F392" s="82"/>
      <c r="G392" s="82"/>
      <c r="H392" s="82"/>
      <c r="I392" s="82"/>
      <c r="J392" s="82"/>
      <c r="K392" s="82"/>
      <c r="L392" s="82"/>
      <c r="M392" s="82"/>
      <c r="N392" s="82"/>
      <c r="O392" s="82"/>
      <c r="P392" s="82"/>
      <c r="Q392" s="82"/>
      <c r="R392" s="82"/>
      <c r="S392" s="82"/>
      <c r="T392" s="82"/>
      <c r="U392" s="82"/>
      <c r="V392" s="83"/>
      <c r="W392" s="243"/>
    </row>
    <row r="393" spans="3:23" s="66" customFormat="1" ht="39" customHeight="1">
      <c r="C393" s="82"/>
      <c r="D393" s="82"/>
      <c r="E393" s="82"/>
      <c r="F393" s="82"/>
      <c r="G393" s="82"/>
      <c r="H393" s="82"/>
      <c r="I393" s="82"/>
      <c r="J393" s="82"/>
      <c r="K393" s="82"/>
      <c r="L393" s="82"/>
      <c r="M393" s="82"/>
      <c r="N393" s="82"/>
      <c r="O393" s="82"/>
      <c r="P393" s="82"/>
      <c r="Q393" s="82"/>
      <c r="R393" s="82"/>
      <c r="S393" s="82"/>
      <c r="T393" s="82"/>
      <c r="U393" s="82"/>
      <c r="V393" s="83"/>
      <c r="W393" s="243"/>
    </row>
    <row r="394" spans="3:23" s="66" customFormat="1" ht="39" customHeight="1">
      <c r="C394" s="82"/>
      <c r="D394" s="82"/>
      <c r="E394" s="82"/>
      <c r="F394" s="82"/>
      <c r="G394" s="82"/>
      <c r="H394" s="82"/>
      <c r="I394" s="82"/>
      <c r="J394" s="82"/>
      <c r="K394" s="82"/>
      <c r="L394" s="82"/>
      <c r="M394" s="82"/>
      <c r="N394" s="82"/>
      <c r="O394" s="82"/>
      <c r="P394" s="82"/>
      <c r="Q394" s="82"/>
      <c r="R394" s="82"/>
      <c r="S394" s="82"/>
      <c r="T394" s="82"/>
      <c r="U394" s="82"/>
      <c r="V394" s="83"/>
      <c r="W394" s="243"/>
    </row>
    <row r="395" spans="3:23" s="66" customFormat="1" ht="39" customHeight="1">
      <c r="C395" s="82"/>
      <c r="D395" s="82"/>
      <c r="E395" s="82"/>
      <c r="F395" s="82"/>
      <c r="G395" s="82"/>
      <c r="H395" s="82"/>
      <c r="I395" s="82"/>
      <c r="J395" s="82"/>
      <c r="K395" s="82"/>
      <c r="L395" s="82"/>
      <c r="M395" s="82"/>
      <c r="N395" s="82"/>
      <c r="O395" s="82"/>
      <c r="P395" s="82"/>
      <c r="Q395" s="82"/>
      <c r="R395" s="82"/>
      <c r="S395" s="82"/>
      <c r="T395" s="82"/>
      <c r="U395" s="82"/>
      <c r="V395" s="83"/>
      <c r="W395" s="243"/>
    </row>
    <row r="396" spans="3:23" s="66" customFormat="1" ht="39" customHeight="1">
      <c r="C396" s="82"/>
      <c r="D396" s="82"/>
      <c r="E396" s="82"/>
      <c r="F396" s="82"/>
      <c r="G396" s="82"/>
      <c r="H396" s="82"/>
      <c r="I396" s="82"/>
      <c r="J396" s="82"/>
      <c r="K396" s="82"/>
      <c r="L396" s="82"/>
      <c r="M396" s="82"/>
      <c r="N396" s="82"/>
      <c r="O396" s="82"/>
      <c r="P396" s="82"/>
      <c r="Q396" s="82"/>
      <c r="R396" s="82"/>
      <c r="S396" s="82"/>
      <c r="T396" s="82"/>
      <c r="U396" s="82"/>
      <c r="V396" s="83"/>
      <c r="W396" s="243"/>
    </row>
    <row r="397" spans="3:23" s="66" customFormat="1" ht="39" customHeight="1">
      <c r="C397" s="82"/>
      <c r="D397" s="82"/>
      <c r="E397" s="82"/>
      <c r="F397" s="82"/>
      <c r="G397" s="82"/>
      <c r="H397" s="82"/>
      <c r="I397" s="82"/>
      <c r="J397" s="82"/>
      <c r="K397" s="82"/>
      <c r="L397" s="82"/>
      <c r="M397" s="82"/>
      <c r="N397" s="82"/>
      <c r="O397" s="82"/>
      <c r="P397" s="82"/>
      <c r="Q397" s="82"/>
      <c r="R397" s="82"/>
      <c r="S397" s="82"/>
      <c r="T397" s="82"/>
      <c r="U397" s="82"/>
      <c r="V397" s="83"/>
      <c r="W397" s="243"/>
    </row>
    <row r="398" spans="3:23" s="66" customFormat="1" ht="39" customHeight="1">
      <c r="C398" s="82"/>
      <c r="D398" s="82"/>
      <c r="E398" s="82"/>
      <c r="F398" s="82"/>
      <c r="G398" s="82"/>
      <c r="H398" s="82"/>
      <c r="I398" s="82"/>
      <c r="J398" s="82"/>
      <c r="K398" s="82"/>
      <c r="L398" s="82"/>
      <c r="M398" s="82"/>
      <c r="N398" s="82"/>
      <c r="O398" s="82"/>
      <c r="P398" s="82"/>
      <c r="Q398" s="82"/>
      <c r="R398" s="82"/>
      <c r="S398" s="82"/>
      <c r="T398" s="82"/>
      <c r="U398" s="82"/>
      <c r="V398" s="83"/>
      <c r="W398" s="243"/>
    </row>
    <row r="399" spans="3:23" s="66" customFormat="1" ht="39" customHeight="1">
      <c r="C399" s="82"/>
      <c r="D399" s="82"/>
      <c r="E399" s="82"/>
      <c r="F399" s="82"/>
      <c r="G399" s="82"/>
      <c r="H399" s="82"/>
      <c r="I399" s="82"/>
      <c r="J399" s="82"/>
      <c r="K399" s="82"/>
      <c r="L399" s="82"/>
      <c r="M399" s="82"/>
      <c r="N399" s="82"/>
      <c r="O399" s="82"/>
      <c r="P399" s="82"/>
      <c r="Q399" s="82"/>
      <c r="R399" s="82"/>
      <c r="S399" s="82"/>
      <c r="T399" s="82"/>
      <c r="U399" s="82"/>
      <c r="V399" s="83"/>
      <c r="W399" s="243"/>
    </row>
    <row r="400" spans="3:23" s="66" customFormat="1" ht="39" customHeight="1">
      <c r="C400" s="82"/>
      <c r="D400" s="82"/>
      <c r="E400" s="82"/>
      <c r="F400" s="82"/>
      <c r="G400" s="82"/>
      <c r="H400" s="82"/>
      <c r="I400" s="82"/>
      <c r="J400" s="82"/>
      <c r="K400" s="82"/>
      <c r="L400" s="82"/>
      <c r="M400" s="82"/>
      <c r="N400" s="82"/>
      <c r="O400" s="82"/>
      <c r="P400" s="82"/>
      <c r="Q400" s="82"/>
      <c r="R400" s="82"/>
      <c r="S400" s="82"/>
      <c r="T400" s="82"/>
      <c r="U400" s="82"/>
      <c r="V400" s="83"/>
      <c r="W400" s="243"/>
    </row>
    <row r="401" spans="3:23" s="66" customFormat="1" ht="39" customHeight="1">
      <c r="C401" s="82"/>
      <c r="D401" s="82"/>
      <c r="E401" s="82"/>
      <c r="F401" s="82"/>
      <c r="G401" s="82"/>
      <c r="H401" s="82"/>
      <c r="I401" s="82"/>
      <c r="J401" s="82"/>
      <c r="K401" s="82"/>
      <c r="L401" s="82"/>
      <c r="M401" s="82"/>
      <c r="N401" s="82"/>
      <c r="O401" s="82"/>
      <c r="P401" s="82"/>
      <c r="Q401" s="82"/>
      <c r="R401" s="82"/>
      <c r="S401" s="82"/>
      <c r="T401" s="82"/>
      <c r="U401" s="82"/>
      <c r="V401" s="83"/>
      <c r="W401" s="243"/>
    </row>
    <row r="402" spans="3:23" s="66" customFormat="1" ht="39" customHeight="1">
      <c r="C402" s="82"/>
      <c r="D402" s="82"/>
      <c r="E402" s="82"/>
      <c r="F402" s="82"/>
      <c r="G402" s="82"/>
      <c r="H402" s="82"/>
      <c r="I402" s="82"/>
      <c r="J402" s="82"/>
      <c r="K402" s="82"/>
      <c r="L402" s="82"/>
      <c r="M402" s="82"/>
      <c r="N402" s="82"/>
      <c r="O402" s="82"/>
      <c r="P402" s="82"/>
      <c r="Q402" s="82"/>
      <c r="R402" s="82"/>
      <c r="S402" s="82"/>
      <c r="T402" s="82"/>
      <c r="U402" s="82"/>
      <c r="V402" s="83"/>
      <c r="W402" s="243"/>
    </row>
    <row r="403" spans="3:23" s="66" customFormat="1" ht="39" customHeight="1">
      <c r="C403" s="82"/>
      <c r="D403" s="82"/>
      <c r="E403" s="82"/>
      <c r="F403" s="82"/>
      <c r="G403" s="82"/>
      <c r="H403" s="82"/>
      <c r="I403" s="82"/>
      <c r="J403" s="82"/>
      <c r="K403" s="82"/>
      <c r="L403" s="82"/>
      <c r="M403" s="82"/>
      <c r="N403" s="82"/>
      <c r="O403" s="82"/>
      <c r="P403" s="82"/>
      <c r="Q403" s="82"/>
      <c r="R403" s="82"/>
      <c r="S403" s="82"/>
      <c r="T403" s="82"/>
      <c r="U403" s="82"/>
      <c r="V403" s="83"/>
      <c r="W403" s="243"/>
    </row>
    <row r="404" spans="3:23" s="66" customFormat="1" ht="39" customHeight="1">
      <c r="C404" s="82"/>
      <c r="D404" s="82"/>
      <c r="E404" s="82"/>
      <c r="F404" s="82"/>
      <c r="G404" s="82"/>
      <c r="H404" s="82"/>
      <c r="I404" s="82"/>
      <c r="J404" s="82"/>
      <c r="K404" s="82"/>
      <c r="L404" s="82"/>
      <c r="M404" s="82"/>
      <c r="N404" s="82"/>
      <c r="O404" s="82"/>
      <c r="P404" s="82"/>
      <c r="Q404" s="82"/>
      <c r="R404" s="82"/>
      <c r="S404" s="82"/>
      <c r="T404" s="82"/>
      <c r="U404" s="82"/>
      <c r="V404" s="83"/>
      <c r="W404" s="243"/>
    </row>
    <row r="405" spans="3:23" s="66" customFormat="1" ht="39" customHeight="1">
      <c r="C405" s="82"/>
      <c r="D405" s="82"/>
      <c r="E405" s="82"/>
      <c r="F405" s="82"/>
      <c r="G405" s="82"/>
      <c r="H405" s="82"/>
      <c r="I405" s="82"/>
      <c r="J405" s="82"/>
      <c r="K405" s="82"/>
      <c r="L405" s="82"/>
      <c r="M405" s="82"/>
      <c r="N405" s="82"/>
      <c r="O405" s="82"/>
      <c r="P405" s="82"/>
      <c r="Q405" s="82"/>
      <c r="R405" s="82"/>
      <c r="S405" s="82"/>
      <c r="T405" s="82"/>
      <c r="U405" s="82"/>
      <c r="V405" s="83"/>
      <c r="W405" s="243"/>
    </row>
    <row r="406" spans="3:23" s="66" customFormat="1" ht="39" customHeight="1">
      <c r="C406" s="82"/>
      <c r="D406" s="82"/>
      <c r="E406" s="82"/>
      <c r="F406" s="82"/>
      <c r="G406" s="82"/>
      <c r="H406" s="82"/>
      <c r="I406" s="82"/>
      <c r="J406" s="82"/>
      <c r="K406" s="82"/>
      <c r="L406" s="82"/>
      <c r="M406" s="82"/>
      <c r="N406" s="82"/>
      <c r="O406" s="82"/>
      <c r="P406" s="82"/>
      <c r="Q406" s="82"/>
      <c r="R406" s="82"/>
      <c r="S406" s="82"/>
      <c r="T406" s="82"/>
      <c r="U406" s="82"/>
      <c r="V406" s="83"/>
      <c r="W406" s="243"/>
    </row>
    <row r="407" spans="3:23" s="66" customFormat="1" ht="39" customHeight="1">
      <c r="C407" s="82"/>
      <c r="D407" s="82"/>
      <c r="E407" s="82"/>
      <c r="F407" s="82"/>
      <c r="G407" s="82"/>
      <c r="H407" s="82"/>
      <c r="I407" s="82"/>
      <c r="J407" s="82"/>
      <c r="K407" s="82"/>
      <c r="L407" s="82"/>
      <c r="M407" s="82"/>
      <c r="N407" s="82"/>
      <c r="O407" s="82"/>
      <c r="P407" s="82"/>
      <c r="Q407" s="82"/>
      <c r="R407" s="82"/>
      <c r="S407" s="82"/>
      <c r="T407" s="82"/>
      <c r="U407" s="82"/>
      <c r="V407" s="83"/>
      <c r="W407" s="243"/>
    </row>
    <row r="408" spans="3:23" s="66" customFormat="1" ht="39" customHeight="1">
      <c r="C408" s="82"/>
      <c r="D408" s="82"/>
      <c r="E408" s="82"/>
      <c r="F408" s="82"/>
      <c r="G408" s="82"/>
      <c r="H408" s="82"/>
      <c r="I408" s="82"/>
      <c r="J408" s="82"/>
      <c r="K408" s="82"/>
      <c r="L408" s="82"/>
      <c r="M408" s="82"/>
      <c r="N408" s="82"/>
      <c r="O408" s="82"/>
      <c r="P408" s="82"/>
      <c r="Q408" s="82"/>
      <c r="R408" s="82"/>
      <c r="S408" s="82"/>
      <c r="T408" s="82"/>
      <c r="U408" s="82"/>
      <c r="V408" s="83"/>
      <c r="W408" s="243"/>
    </row>
    <row r="409" spans="3:23" s="66" customFormat="1" ht="39" customHeight="1">
      <c r="C409" s="82"/>
      <c r="D409" s="82"/>
      <c r="E409" s="82"/>
      <c r="F409" s="82"/>
      <c r="G409" s="82"/>
      <c r="H409" s="82"/>
      <c r="I409" s="82"/>
      <c r="J409" s="82"/>
      <c r="K409" s="82"/>
      <c r="L409" s="82"/>
      <c r="M409" s="82"/>
      <c r="N409" s="82"/>
      <c r="O409" s="82"/>
      <c r="P409" s="82"/>
      <c r="Q409" s="82"/>
      <c r="R409" s="82"/>
      <c r="S409" s="82"/>
      <c r="T409" s="82"/>
      <c r="U409" s="82"/>
      <c r="V409" s="83"/>
      <c r="W409" s="243"/>
    </row>
    <row r="410" spans="3:23" s="66" customFormat="1" ht="39" customHeight="1">
      <c r="C410" s="82"/>
      <c r="D410" s="82"/>
      <c r="E410" s="82"/>
      <c r="F410" s="82"/>
      <c r="G410" s="82"/>
      <c r="H410" s="82"/>
      <c r="I410" s="82"/>
      <c r="J410" s="82"/>
      <c r="K410" s="82"/>
      <c r="L410" s="82"/>
      <c r="M410" s="82"/>
      <c r="N410" s="82"/>
      <c r="O410" s="82"/>
      <c r="P410" s="82"/>
      <c r="Q410" s="82"/>
      <c r="R410" s="82"/>
      <c r="S410" s="82"/>
      <c r="T410" s="82"/>
      <c r="U410" s="82"/>
      <c r="V410" s="83"/>
      <c r="W410" s="243"/>
    </row>
    <row r="411" spans="3:23" s="66" customFormat="1" ht="39" customHeight="1">
      <c r="C411" s="82"/>
      <c r="D411" s="82"/>
      <c r="E411" s="82"/>
      <c r="F411" s="82"/>
      <c r="G411" s="82"/>
      <c r="H411" s="82"/>
      <c r="I411" s="82"/>
      <c r="J411" s="82"/>
      <c r="K411" s="82"/>
      <c r="L411" s="82"/>
      <c r="M411" s="82"/>
      <c r="N411" s="82"/>
      <c r="O411" s="82"/>
      <c r="P411" s="82"/>
      <c r="Q411" s="82"/>
      <c r="R411" s="82"/>
      <c r="S411" s="82"/>
      <c r="T411" s="82"/>
      <c r="U411" s="82"/>
      <c r="V411" s="83"/>
      <c r="W411" s="243"/>
    </row>
    <row r="412" spans="3:23" s="66" customFormat="1" ht="39" customHeight="1">
      <c r="C412" s="82"/>
      <c r="D412" s="82"/>
      <c r="E412" s="82"/>
      <c r="F412" s="82"/>
      <c r="G412" s="82"/>
      <c r="H412" s="82"/>
      <c r="I412" s="82"/>
      <c r="J412" s="82"/>
      <c r="K412" s="82"/>
      <c r="L412" s="82"/>
      <c r="M412" s="82"/>
      <c r="N412" s="82"/>
      <c r="O412" s="82"/>
      <c r="P412" s="82"/>
      <c r="Q412" s="82"/>
      <c r="R412" s="82"/>
      <c r="S412" s="82"/>
      <c r="T412" s="82"/>
      <c r="U412" s="82"/>
      <c r="V412" s="83"/>
      <c r="W412" s="243"/>
    </row>
    <row r="413" spans="3:23" s="66" customFormat="1" ht="39" customHeight="1">
      <c r="C413" s="82"/>
      <c r="D413" s="82"/>
      <c r="E413" s="82"/>
      <c r="F413" s="82"/>
      <c r="G413" s="82"/>
      <c r="H413" s="82"/>
      <c r="I413" s="82"/>
      <c r="J413" s="82"/>
      <c r="K413" s="82"/>
      <c r="L413" s="82"/>
      <c r="M413" s="82"/>
      <c r="N413" s="82"/>
      <c r="O413" s="82"/>
      <c r="P413" s="82"/>
      <c r="Q413" s="82"/>
      <c r="R413" s="82"/>
      <c r="S413" s="82"/>
      <c r="T413" s="82"/>
      <c r="U413" s="82"/>
      <c r="V413" s="83"/>
      <c r="W413" s="243"/>
    </row>
    <row r="414" spans="3:23" s="66" customFormat="1" ht="39" customHeight="1">
      <c r="C414" s="82"/>
      <c r="D414" s="82"/>
      <c r="E414" s="82"/>
      <c r="F414" s="82"/>
      <c r="G414" s="82"/>
      <c r="H414" s="82"/>
      <c r="I414" s="82"/>
      <c r="J414" s="82"/>
      <c r="K414" s="82"/>
      <c r="L414" s="82"/>
      <c r="M414" s="82"/>
      <c r="N414" s="82"/>
      <c r="O414" s="82"/>
      <c r="P414" s="82"/>
      <c r="Q414" s="82"/>
      <c r="R414" s="82"/>
      <c r="S414" s="82"/>
      <c r="T414" s="82"/>
      <c r="U414" s="82"/>
      <c r="V414" s="83"/>
      <c r="W414" s="243"/>
    </row>
    <row r="415" spans="3:23" s="66" customFormat="1" ht="39" customHeight="1">
      <c r="C415" s="82"/>
      <c r="D415" s="82"/>
      <c r="E415" s="82"/>
      <c r="F415" s="82"/>
      <c r="G415" s="82"/>
      <c r="H415" s="82"/>
      <c r="I415" s="82"/>
      <c r="J415" s="82"/>
      <c r="K415" s="82"/>
      <c r="L415" s="82"/>
      <c r="M415" s="82"/>
      <c r="N415" s="82"/>
      <c r="O415" s="82"/>
      <c r="P415" s="82"/>
      <c r="Q415" s="82"/>
      <c r="R415" s="82"/>
      <c r="S415" s="82"/>
      <c r="T415" s="82"/>
      <c r="U415" s="82"/>
      <c r="V415" s="83"/>
      <c r="W415" s="243"/>
    </row>
    <row r="416" spans="3:23" s="66" customFormat="1" ht="39" customHeight="1">
      <c r="C416" s="82"/>
      <c r="D416" s="82"/>
      <c r="E416" s="82"/>
      <c r="F416" s="82"/>
      <c r="G416" s="82"/>
      <c r="H416" s="82"/>
      <c r="I416" s="82"/>
      <c r="J416" s="82"/>
      <c r="K416" s="82"/>
      <c r="L416" s="82"/>
      <c r="M416" s="82"/>
      <c r="N416" s="82"/>
      <c r="O416" s="82"/>
      <c r="P416" s="82"/>
      <c r="Q416" s="82"/>
      <c r="R416" s="82"/>
      <c r="S416" s="82"/>
      <c r="T416" s="82"/>
      <c r="U416" s="82"/>
      <c r="V416" s="83"/>
      <c r="W416" s="243"/>
    </row>
    <row r="417" spans="3:23" s="66" customFormat="1" ht="39" customHeight="1">
      <c r="C417" s="82"/>
      <c r="D417" s="82"/>
      <c r="E417" s="82"/>
      <c r="F417" s="82"/>
      <c r="G417" s="82"/>
      <c r="H417" s="82"/>
      <c r="I417" s="82"/>
      <c r="J417" s="82"/>
      <c r="K417" s="82"/>
      <c r="L417" s="82"/>
      <c r="M417" s="82"/>
      <c r="N417" s="82"/>
      <c r="O417" s="82"/>
      <c r="P417" s="82"/>
      <c r="Q417" s="82"/>
      <c r="R417" s="82"/>
      <c r="S417" s="82"/>
      <c r="T417" s="82"/>
      <c r="U417" s="82"/>
      <c r="V417" s="83"/>
      <c r="W417" s="243"/>
    </row>
    <row r="418" spans="3:23" s="66" customFormat="1" ht="39" customHeight="1">
      <c r="C418" s="82"/>
      <c r="D418" s="82"/>
      <c r="E418" s="82"/>
      <c r="F418" s="82"/>
      <c r="G418" s="82"/>
      <c r="H418" s="82"/>
      <c r="I418" s="82"/>
      <c r="J418" s="82"/>
      <c r="K418" s="82"/>
      <c r="L418" s="82"/>
      <c r="M418" s="82"/>
      <c r="N418" s="82"/>
      <c r="O418" s="82"/>
      <c r="P418" s="82"/>
      <c r="Q418" s="82"/>
      <c r="R418" s="82"/>
      <c r="S418" s="82"/>
      <c r="T418" s="82"/>
      <c r="U418" s="82"/>
      <c r="V418" s="83"/>
      <c r="W418" s="243"/>
    </row>
    <row r="419" spans="3:23" s="66" customFormat="1" ht="39" customHeight="1">
      <c r="C419" s="82"/>
      <c r="D419" s="82"/>
      <c r="E419" s="82"/>
      <c r="F419" s="82"/>
      <c r="G419" s="82"/>
      <c r="H419" s="82"/>
      <c r="I419" s="82"/>
      <c r="J419" s="82"/>
      <c r="K419" s="82"/>
      <c r="L419" s="82"/>
      <c r="M419" s="82"/>
      <c r="N419" s="82"/>
      <c r="O419" s="82"/>
      <c r="P419" s="82"/>
      <c r="Q419" s="82"/>
      <c r="R419" s="82"/>
      <c r="S419" s="82"/>
      <c r="T419" s="82"/>
      <c r="U419" s="82"/>
      <c r="V419" s="83"/>
      <c r="W419" s="243"/>
    </row>
    <row r="420" spans="3:23" s="66" customFormat="1" ht="39" customHeight="1">
      <c r="C420" s="82"/>
      <c r="D420" s="82"/>
      <c r="E420" s="82"/>
      <c r="F420" s="82"/>
      <c r="G420" s="82"/>
      <c r="H420" s="82"/>
      <c r="I420" s="82"/>
      <c r="J420" s="82"/>
      <c r="K420" s="82"/>
      <c r="L420" s="82"/>
      <c r="M420" s="82"/>
      <c r="N420" s="82"/>
      <c r="O420" s="82"/>
      <c r="P420" s="82"/>
      <c r="Q420" s="82"/>
      <c r="R420" s="82"/>
      <c r="S420" s="82"/>
      <c r="T420" s="82"/>
      <c r="U420" s="82"/>
      <c r="V420" s="83"/>
      <c r="W420" s="243"/>
    </row>
    <row r="421" spans="3:23" s="66" customFormat="1" ht="39" customHeight="1">
      <c r="C421" s="82"/>
      <c r="D421" s="82"/>
      <c r="E421" s="82"/>
      <c r="F421" s="82"/>
      <c r="G421" s="82"/>
      <c r="H421" s="82"/>
      <c r="I421" s="82"/>
      <c r="J421" s="82"/>
      <c r="K421" s="82"/>
      <c r="L421" s="82"/>
      <c r="M421" s="82"/>
      <c r="N421" s="82"/>
      <c r="O421" s="82"/>
      <c r="P421" s="82"/>
      <c r="Q421" s="82"/>
      <c r="R421" s="82"/>
      <c r="S421" s="82"/>
      <c r="T421" s="82"/>
      <c r="U421" s="82"/>
      <c r="V421" s="83"/>
      <c r="W421" s="243"/>
    </row>
    <row r="422" spans="3:23" s="66" customFormat="1" ht="39" customHeight="1">
      <c r="C422" s="82"/>
      <c r="D422" s="82"/>
      <c r="E422" s="82"/>
      <c r="F422" s="82"/>
      <c r="G422" s="82"/>
      <c r="H422" s="82"/>
      <c r="I422" s="82"/>
      <c r="J422" s="82"/>
      <c r="K422" s="82"/>
      <c r="L422" s="82"/>
      <c r="M422" s="82"/>
      <c r="N422" s="82"/>
      <c r="O422" s="82"/>
      <c r="P422" s="82"/>
      <c r="Q422" s="82"/>
      <c r="R422" s="82"/>
      <c r="S422" s="82"/>
      <c r="T422" s="82"/>
      <c r="U422" s="82"/>
      <c r="V422" s="83"/>
      <c r="W422" s="243"/>
    </row>
    <row r="423" spans="3:23" s="66" customFormat="1" ht="39" customHeight="1">
      <c r="C423" s="82"/>
      <c r="D423" s="82"/>
      <c r="E423" s="82"/>
      <c r="F423" s="82"/>
      <c r="G423" s="82"/>
      <c r="H423" s="82"/>
      <c r="I423" s="82"/>
      <c r="J423" s="82"/>
      <c r="K423" s="82"/>
      <c r="L423" s="82"/>
      <c r="M423" s="82"/>
      <c r="N423" s="82"/>
      <c r="O423" s="82"/>
      <c r="P423" s="82"/>
      <c r="Q423" s="82"/>
      <c r="R423" s="82"/>
      <c r="S423" s="82"/>
      <c r="T423" s="82"/>
      <c r="U423" s="82"/>
      <c r="V423" s="83"/>
      <c r="W423" s="243"/>
    </row>
    <row r="424" spans="3:23" s="66" customFormat="1" ht="39" customHeight="1">
      <c r="C424" s="82"/>
      <c r="D424" s="82"/>
      <c r="E424" s="82"/>
      <c r="F424" s="82"/>
      <c r="G424" s="82"/>
      <c r="H424" s="82"/>
      <c r="I424" s="82"/>
      <c r="J424" s="82"/>
      <c r="K424" s="82"/>
      <c r="L424" s="82"/>
      <c r="M424" s="82"/>
      <c r="N424" s="82"/>
      <c r="O424" s="82"/>
      <c r="P424" s="82"/>
      <c r="Q424" s="82"/>
      <c r="R424" s="82"/>
      <c r="S424" s="82"/>
      <c r="T424" s="82"/>
      <c r="U424" s="82"/>
      <c r="V424" s="83"/>
      <c r="W424" s="243"/>
    </row>
    <row r="425" spans="3:23" s="66" customFormat="1" ht="39" customHeight="1">
      <c r="C425" s="82"/>
      <c r="D425" s="82"/>
      <c r="E425" s="82"/>
      <c r="F425" s="82"/>
      <c r="G425" s="82"/>
      <c r="H425" s="82"/>
      <c r="I425" s="82"/>
      <c r="J425" s="82"/>
      <c r="K425" s="82"/>
      <c r="L425" s="82"/>
      <c r="M425" s="82"/>
      <c r="N425" s="82"/>
      <c r="O425" s="82"/>
      <c r="P425" s="82"/>
      <c r="Q425" s="82"/>
      <c r="R425" s="82"/>
      <c r="S425" s="82"/>
      <c r="T425" s="82"/>
      <c r="U425" s="82"/>
      <c r="V425" s="83"/>
      <c r="W425" s="243"/>
    </row>
    <row r="426" spans="3:23" s="66" customFormat="1" ht="39" customHeight="1">
      <c r="C426" s="82"/>
      <c r="D426" s="82"/>
      <c r="E426" s="82"/>
      <c r="F426" s="82"/>
      <c r="G426" s="82"/>
      <c r="H426" s="82"/>
      <c r="I426" s="82"/>
      <c r="J426" s="82"/>
      <c r="K426" s="82"/>
      <c r="L426" s="82"/>
      <c r="M426" s="82"/>
      <c r="N426" s="82"/>
      <c r="O426" s="82"/>
      <c r="P426" s="82"/>
      <c r="Q426" s="82"/>
      <c r="R426" s="82"/>
      <c r="S426" s="82"/>
      <c r="T426" s="82"/>
      <c r="U426" s="82"/>
      <c r="V426" s="83"/>
      <c r="W426" s="243"/>
    </row>
    <row r="427" spans="3:23" s="66" customFormat="1" ht="39" customHeight="1">
      <c r="C427" s="82"/>
      <c r="D427" s="82"/>
      <c r="E427" s="82"/>
      <c r="F427" s="82"/>
      <c r="G427" s="82"/>
      <c r="H427" s="82"/>
      <c r="I427" s="82"/>
      <c r="J427" s="82"/>
      <c r="K427" s="82"/>
      <c r="L427" s="82"/>
      <c r="M427" s="82"/>
      <c r="N427" s="82"/>
      <c r="O427" s="82"/>
      <c r="P427" s="82"/>
      <c r="Q427" s="82"/>
      <c r="R427" s="82"/>
      <c r="S427" s="82"/>
      <c r="T427" s="82"/>
      <c r="U427" s="82"/>
      <c r="V427" s="83"/>
      <c r="W427" s="243"/>
    </row>
    <row r="428" spans="3:23" s="66" customFormat="1" ht="39" customHeight="1">
      <c r="C428" s="82"/>
      <c r="D428" s="82"/>
      <c r="E428" s="82"/>
      <c r="F428" s="82"/>
      <c r="G428" s="82"/>
      <c r="H428" s="82"/>
      <c r="I428" s="82"/>
      <c r="J428" s="82"/>
      <c r="K428" s="82"/>
      <c r="L428" s="82"/>
      <c r="M428" s="82"/>
      <c r="N428" s="82"/>
      <c r="O428" s="82"/>
      <c r="P428" s="82"/>
      <c r="Q428" s="82"/>
      <c r="R428" s="82"/>
      <c r="S428" s="82"/>
      <c r="T428" s="82"/>
      <c r="U428" s="82"/>
      <c r="V428" s="83"/>
      <c r="W428" s="243"/>
    </row>
    <row r="429" spans="3:23" s="66" customFormat="1" ht="39" customHeight="1">
      <c r="C429" s="82"/>
      <c r="D429" s="82"/>
      <c r="E429" s="82"/>
      <c r="F429" s="82"/>
      <c r="G429" s="82"/>
      <c r="H429" s="82"/>
      <c r="I429" s="82"/>
      <c r="J429" s="82"/>
      <c r="K429" s="82"/>
      <c r="L429" s="82"/>
      <c r="M429" s="82"/>
      <c r="N429" s="82"/>
      <c r="O429" s="82"/>
      <c r="P429" s="82"/>
      <c r="Q429" s="82"/>
      <c r="R429" s="82"/>
      <c r="S429" s="82"/>
      <c r="T429" s="82"/>
      <c r="U429" s="82"/>
      <c r="V429" s="83"/>
      <c r="W429" s="243"/>
    </row>
    <row r="430" spans="3:23" s="66" customFormat="1" ht="39" customHeight="1">
      <c r="C430" s="82"/>
      <c r="D430" s="82"/>
      <c r="E430" s="82"/>
      <c r="F430" s="82"/>
      <c r="G430" s="82"/>
      <c r="H430" s="82"/>
      <c r="I430" s="82"/>
      <c r="J430" s="82"/>
      <c r="K430" s="82"/>
      <c r="L430" s="82"/>
      <c r="M430" s="82"/>
      <c r="N430" s="82"/>
      <c r="O430" s="82"/>
      <c r="P430" s="82"/>
      <c r="Q430" s="82"/>
      <c r="R430" s="82"/>
      <c r="S430" s="82"/>
      <c r="T430" s="82"/>
      <c r="U430" s="82"/>
      <c r="V430" s="83"/>
      <c r="W430" s="243"/>
    </row>
    <row r="431" spans="3:23" s="66" customFormat="1" ht="39" customHeight="1">
      <c r="C431" s="82"/>
      <c r="D431" s="82"/>
      <c r="E431" s="82"/>
      <c r="F431" s="82"/>
      <c r="G431" s="82"/>
      <c r="H431" s="82"/>
      <c r="I431" s="82"/>
      <c r="J431" s="82"/>
      <c r="K431" s="82"/>
      <c r="L431" s="82"/>
      <c r="M431" s="82"/>
      <c r="N431" s="82"/>
      <c r="O431" s="82"/>
      <c r="P431" s="82"/>
      <c r="Q431" s="82"/>
      <c r="R431" s="82"/>
      <c r="S431" s="82"/>
      <c r="T431" s="82"/>
      <c r="U431" s="82"/>
      <c r="V431" s="83"/>
      <c r="W431" s="243"/>
    </row>
    <row r="432" spans="3:23" s="66" customFormat="1" ht="39" customHeight="1">
      <c r="C432" s="82"/>
      <c r="D432" s="82"/>
      <c r="E432" s="82"/>
      <c r="F432" s="82"/>
      <c r="G432" s="82"/>
      <c r="H432" s="82"/>
      <c r="I432" s="82"/>
      <c r="J432" s="82"/>
      <c r="K432" s="82"/>
      <c r="L432" s="82"/>
      <c r="M432" s="82"/>
      <c r="N432" s="82"/>
      <c r="O432" s="82"/>
      <c r="P432" s="82"/>
      <c r="Q432" s="82"/>
      <c r="R432" s="82"/>
      <c r="S432" s="82"/>
      <c r="T432" s="82"/>
      <c r="U432" s="82"/>
      <c r="V432" s="83"/>
      <c r="W432" s="243"/>
    </row>
    <row r="433" spans="3:23" s="66" customFormat="1" ht="39" customHeight="1">
      <c r="C433" s="82"/>
      <c r="D433" s="82"/>
      <c r="E433" s="82"/>
      <c r="F433" s="82"/>
      <c r="G433" s="82"/>
      <c r="H433" s="82"/>
      <c r="I433" s="82"/>
      <c r="J433" s="82"/>
      <c r="K433" s="82"/>
      <c r="L433" s="82"/>
      <c r="M433" s="82"/>
      <c r="N433" s="82"/>
      <c r="O433" s="82"/>
      <c r="P433" s="82"/>
      <c r="Q433" s="82"/>
      <c r="R433" s="82"/>
      <c r="S433" s="82"/>
      <c r="T433" s="82"/>
      <c r="U433" s="82"/>
      <c r="V433" s="83"/>
      <c r="W433" s="243"/>
    </row>
    <row r="434" spans="3:23" s="66" customFormat="1" ht="39" customHeight="1">
      <c r="C434" s="82"/>
      <c r="D434" s="82"/>
      <c r="E434" s="82"/>
      <c r="F434" s="82"/>
      <c r="G434" s="82"/>
      <c r="H434" s="82"/>
      <c r="I434" s="82"/>
      <c r="J434" s="82"/>
      <c r="K434" s="82"/>
      <c r="L434" s="82"/>
      <c r="M434" s="82"/>
      <c r="N434" s="82"/>
      <c r="O434" s="82"/>
      <c r="P434" s="82"/>
      <c r="Q434" s="82"/>
      <c r="R434" s="82"/>
      <c r="S434" s="82"/>
      <c r="T434" s="82"/>
      <c r="U434" s="82"/>
      <c r="V434" s="83"/>
      <c r="W434" s="243"/>
    </row>
    <row r="435" spans="3:23" s="66" customFormat="1" ht="39" customHeight="1">
      <c r="C435" s="82"/>
      <c r="D435" s="82"/>
      <c r="E435" s="82"/>
      <c r="F435" s="82"/>
      <c r="G435" s="82"/>
      <c r="H435" s="82"/>
      <c r="I435" s="82"/>
      <c r="J435" s="82"/>
      <c r="K435" s="82"/>
      <c r="L435" s="82"/>
      <c r="M435" s="82"/>
      <c r="N435" s="82"/>
      <c r="O435" s="82"/>
      <c r="P435" s="82"/>
      <c r="Q435" s="82"/>
      <c r="R435" s="82"/>
      <c r="S435" s="82"/>
      <c r="T435" s="82"/>
      <c r="U435" s="82"/>
      <c r="V435" s="83"/>
      <c r="W435" s="243"/>
    </row>
    <row r="436" spans="3:23" s="66" customFormat="1" ht="39" customHeight="1">
      <c r="C436" s="82"/>
      <c r="D436" s="82"/>
      <c r="E436" s="82"/>
      <c r="F436" s="82"/>
      <c r="G436" s="82"/>
      <c r="H436" s="82"/>
      <c r="I436" s="82"/>
      <c r="J436" s="82"/>
      <c r="K436" s="82"/>
      <c r="L436" s="82"/>
      <c r="M436" s="82"/>
      <c r="N436" s="82"/>
      <c r="O436" s="82"/>
      <c r="P436" s="82"/>
      <c r="Q436" s="82"/>
      <c r="R436" s="82"/>
      <c r="S436" s="82"/>
      <c r="T436" s="82"/>
      <c r="U436" s="82"/>
      <c r="V436" s="83"/>
      <c r="W436" s="243"/>
    </row>
    <row r="437" spans="3:23" s="66" customFormat="1" ht="39" customHeight="1">
      <c r="C437" s="82"/>
      <c r="D437" s="82"/>
      <c r="E437" s="82"/>
      <c r="F437" s="82"/>
      <c r="G437" s="82"/>
      <c r="H437" s="82"/>
      <c r="I437" s="82"/>
      <c r="J437" s="82"/>
      <c r="K437" s="82"/>
      <c r="L437" s="82"/>
      <c r="M437" s="82"/>
      <c r="N437" s="82"/>
      <c r="O437" s="82"/>
      <c r="P437" s="82"/>
      <c r="Q437" s="82"/>
      <c r="R437" s="82"/>
      <c r="S437" s="82"/>
      <c r="T437" s="82"/>
      <c r="U437" s="82"/>
      <c r="V437" s="83"/>
      <c r="W437" s="243"/>
    </row>
    <row r="438" spans="3:23" s="66" customFormat="1" ht="39" customHeight="1">
      <c r="C438" s="82"/>
      <c r="D438" s="82"/>
      <c r="E438" s="82"/>
      <c r="F438" s="82"/>
      <c r="G438" s="82"/>
      <c r="H438" s="82"/>
      <c r="I438" s="82"/>
      <c r="J438" s="82"/>
      <c r="K438" s="82"/>
      <c r="L438" s="82"/>
      <c r="M438" s="82"/>
      <c r="N438" s="82"/>
      <c r="O438" s="82"/>
      <c r="P438" s="82"/>
      <c r="Q438" s="82"/>
      <c r="R438" s="82"/>
      <c r="S438" s="82"/>
      <c r="T438" s="82"/>
      <c r="U438" s="82"/>
      <c r="V438" s="83"/>
      <c r="W438" s="243"/>
    </row>
    <row r="439" spans="3:23" s="66" customFormat="1" ht="39" customHeight="1">
      <c r="C439" s="82"/>
      <c r="D439" s="82"/>
      <c r="E439" s="82"/>
      <c r="F439" s="82"/>
      <c r="G439" s="82"/>
      <c r="H439" s="82"/>
      <c r="I439" s="82"/>
      <c r="J439" s="82"/>
      <c r="K439" s="82"/>
      <c r="L439" s="82"/>
      <c r="M439" s="82"/>
      <c r="N439" s="82"/>
      <c r="O439" s="82"/>
      <c r="P439" s="82"/>
      <c r="Q439" s="82"/>
      <c r="R439" s="82"/>
      <c r="S439" s="82"/>
      <c r="T439" s="82"/>
      <c r="U439" s="82"/>
      <c r="V439" s="83"/>
      <c r="W439" s="243"/>
    </row>
    <row r="440" spans="3:23" s="66" customFormat="1" ht="39" customHeight="1">
      <c r="C440" s="82"/>
      <c r="D440" s="82"/>
      <c r="E440" s="82"/>
      <c r="F440" s="82"/>
      <c r="G440" s="82"/>
      <c r="H440" s="82"/>
      <c r="I440" s="82"/>
      <c r="J440" s="82"/>
      <c r="K440" s="82"/>
      <c r="L440" s="82"/>
      <c r="M440" s="82"/>
      <c r="N440" s="82"/>
      <c r="O440" s="82"/>
      <c r="P440" s="82"/>
      <c r="Q440" s="82"/>
      <c r="R440" s="82"/>
      <c r="S440" s="82"/>
      <c r="T440" s="82"/>
      <c r="U440" s="82"/>
      <c r="V440" s="83"/>
      <c r="W440" s="243"/>
    </row>
    <row r="441" spans="3:23" s="66" customFormat="1" ht="39" customHeight="1">
      <c r="C441" s="82"/>
      <c r="D441" s="82"/>
      <c r="E441" s="82"/>
      <c r="F441" s="82"/>
      <c r="G441" s="82"/>
      <c r="H441" s="82"/>
      <c r="I441" s="82"/>
      <c r="J441" s="82"/>
      <c r="K441" s="82"/>
      <c r="L441" s="82"/>
      <c r="M441" s="82"/>
      <c r="N441" s="82"/>
      <c r="O441" s="82"/>
      <c r="P441" s="82"/>
      <c r="Q441" s="82"/>
      <c r="R441" s="82"/>
      <c r="S441" s="82"/>
      <c r="T441" s="82"/>
      <c r="U441" s="82"/>
      <c r="V441" s="83"/>
      <c r="W441" s="243"/>
    </row>
    <row r="442" spans="3:23" s="66" customFormat="1" ht="39" customHeight="1">
      <c r="C442" s="82"/>
      <c r="D442" s="82"/>
      <c r="E442" s="82"/>
      <c r="F442" s="82"/>
      <c r="G442" s="82"/>
      <c r="H442" s="82"/>
      <c r="I442" s="82"/>
      <c r="J442" s="82"/>
      <c r="K442" s="82"/>
      <c r="L442" s="82"/>
      <c r="M442" s="82"/>
      <c r="N442" s="82"/>
      <c r="O442" s="82"/>
      <c r="P442" s="82"/>
      <c r="Q442" s="82"/>
      <c r="R442" s="82"/>
      <c r="S442" s="82"/>
      <c r="T442" s="82"/>
      <c r="U442" s="82"/>
      <c r="V442" s="83"/>
      <c r="W442" s="243"/>
    </row>
    <row r="443" spans="3:23" s="66" customFormat="1" ht="39" customHeight="1">
      <c r="C443" s="82"/>
      <c r="D443" s="82"/>
      <c r="E443" s="82"/>
      <c r="F443" s="82"/>
      <c r="G443" s="82"/>
      <c r="H443" s="82"/>
      <c r="I443" s="82"/>
      <c r="J443" s="82"/>
      <c r="K443" s="82"/>
      <c r="L443" s="82"/>
      <c r="M443" s="82"/>
      <c r="N443" s="82"/>
      <c r="O443" s="82"/>
      <c r="P443" s="82"/>
      <c r="Q443" s="82"/>
      <c r="R443" s="82"/>
      <c r="S443" s="82"/>
      <c r="T443" s="82"/>
      <c r="U443" s="82"/>
      <c r="V443" s="83"/>
      <c r="W443" s="243"/>
    </row>
    <row r="444" spans="3:23" s="66" customFormat="1" ht="39" customHeight="1">
      <c r="C444" s="82"/>
      <c r="D444" s="82"/>
      <c r="E444" s="82"/>
      <c r="F444" s="82"/>
      <c r="G444" s="82"/>
      <c r="H444" s="82"/>
      <c r="I444" s="82"/>
      <c r="J444" s="82"/>
      <c r="K444" s="82"/>
      <c r="L444" s="82"/>
      <c r="M444" s="82"/>
      <c r="N444" s="82"/>
      <c r="O444" s="82"/>
      <c r="P444" s="82"/>
      <c r="Q444" s="82"/>
      <c r="R444" s="82"/>
      <c r="S444" s="82"/>
      <c r="T444" s="82"/>
      <c r="U444" s="82"/>
      <c r="V444" s="83"/>
      <c r="W444" s="243"/>
    </row>
    <row r="445" spans="3:23" s="66" customFormat="1" ht="39" customHeight="1">
      <c r="C445" s="82"/>
      <c r="D445" s="82"/>
      <c r="E445" s="82"/>
      <c r="F445" s="82"/>
      <c r="G445" s="82"/>
      <c r="H445" s="82"/>
      <c r="I445" s="82"/>
      <c r="J445" s="82"/>
      <c r="K445" s="82"/>
      <c r="L445" s="82"/>
      <c r="M445" s="82"/>
      <c r="N445" s="82"/>
      <c r="O445" s="82"/>
      <c r="P445" s="82"/>
      <c r="Q445" s="82"/>
      <c r="R445" s="82"/>
      <c r="S445" s="82"/>
      <c r="T445" s="82"/>
      <c r="U445" s="82"/>
      <c r="V445" s="83"/>
      <c r="W445" s="243"/>
    </row>
    <row r="446" spans="3:23" s="66" customFormat="1" ht="39" customHeight="1">
      <c r="C446" s="82"/>
      <c r="D446" s="82"/>
      <c r="E446" s="82"/>
      <c r="F446" s="82"/>
      <c r="G446" s="82"/>
      <c r="H446" s="82"/>
      <c r="I446" s="82"/>
      <c r="J446" s="82"/>
      <c r="K446" s="82"/>
      <c r="L446" s="82"/>
      <c r="M446" s="82"/>
      <c r="N446" s="82"/>
      <c r="O446" s="82"/>
      <c r="P446" s="82"/>
      <c r="Q446" s="82"/>
      <c r="R446" s="82"/>
      <c r="S446" s="82"/>
      <c r="T446" s="82"/>
      <c r="U446" s="82"/>
      <c r="V446" s="83"/>
      <c r="W446" s="243"/>
    </row>
    <row r="447" spans="3:23" s="66" customFormat="1" ht="39" customHeight="1">
      <c r="C447" s="82"/>
      <c r="D447" s="82"/>
      <c r="E447" s="82"/>
      <c r="F447" s="82"/>
      <c r="G447" s="82"/>
      <c r="H447" s="82"/>
      <c r="I447" s="82"/>
      <c r="J447" s="82"/>
      <c r="K447" s="82"/>
      <c r="L447" s="82"/>
      <c r="M447" s="82"/>
      <c r="N447" s="82"/>
      <c r="O447" s="82"/>
      <c r="P447" s="82"/>
      <c r="Q447" s="82"/>
      <c r="R447" s="82"/>
      <c r="S447" s="82"/>
      <c r="T447" s="82"/>
      <c r="U447" s="82"/>
      <c r="V447" s="83"/>
      <c r="W447" s="243"/>
    </row>
    <row r="448" spans="3:23" s="66" customFormat="1" ht="39" customHeight="1">
      <c r="C448" s="82"/>
      <c r="D448" s="82"/>
      <c r="E448" s="82"/>
      <c r="F448" s="82"/>
      <c r="G448" s="82"/>
      <c r="H448" s="82"/>
      <c r="I448" s="82"/>
      <c r="J448" s="82"/>
      <c r="K448" s="82"/>
      <c r="L448" s="82"/>
      <c r="M448" s="82"/>
      <c r="N448" s="82"/>
      <c r="O448" s="82"/>
      <c r="P448" s="82"/>
      <c r="Q448" s="82"/>
      <c r="R448" s="82"/>
      <c r="S448" s="82"/>
      <c r="T448" s="82"/>
      <c r="U448" s="82"/>
      <c r="V448" s="83"/>
      <c r="W448" s="243"/>
    </row>
    <row r="449" spans="3:23" s="66" customFormat="1" ht="39" customHeight="1">
      <c r="C449" s="82"/>
      <c r="D449" s="82"/>
      <c r="E449" s="82"/>
      <c r="F449" s="82"/>
      <c r="G449" s="82"/>
      <c r="H449" s="82"/>
      <c r="I449" s="82"/>
      <c r="J449" s="82"/>
      <c r="K449" s="82"/>
      <c r="L449" s="82"/>
      <c r="M449" s="82"/>
      <c r="N449" s="82"/>
      <c r="O449" s="82"/>
      <c r="P449" s="82"/>
      <c r="Q449" s="82"/>
      <c r="R449" s="82"/>
      <c r="S449" s="82"/>
      <c r="T449" s="82"/>
      <c r="U449" s="82"/>
      <c r="V449" s="83"/>
      <c r="W449" s="243"/>
    </row>
    <row r="450" spans="3:23" s="66" customFormat="1" ht="39" customHeight="1">
      <c r="C450" s="82"/>
      <c r="D450" s="82"/>
      <c r="E450" s="82"/>
      <c r="F450" s="82"/>
      <c r="G450" s="82"/>
      <c r="H450" s="82"/>
      <c r="I450" s="82"/>
      <c r="J450" s="82"/>
      <c r="K450" s="82"/>
      <c r="L450" s="82"/>
      <c r="M450" s="82"/>
      <c r="N450" s="82"/>
      <c r="O450" s="82"/>
      <c r="P450" s="82"/>
      <c r="Q450" s="82"/>
      <c r="R450" s="82"/>
      <c r="S450" s="82"/>
      <c r="T450" s="82"/>
      <c r="U450" s="82"/>
      <c r="V450" s="83"/>
      <c r="W450" s="243"/>
    </row>
    <row r="451" spans="3:23" s="66" customFormat="1" ht="39" customHeight="1">
      <c r="C451" s="82"/>
      <c r="D451" s="82"/>
      <c r="E451" s="82"/>
      <c r="F451" s="82"/>
      <c r="G451" s="82"/>
      <c r="H451" s="82"/>
      <c r="I451" s="82"/>
      <c r="J451" s="82"/>
      <c r="K451" s="82"/>
      <c r="L451" s="82"/>
      <c r="M451" s="82"/>
      <c r="N451" s="82"/>
      <c r="O451" s="82"/>
      <c r="P451" s="82"/>
      <c r="Q451" s="82"/>
      <c r="R451" s="82"/>
      <c r="S451" s="82"/>
      <c r="T451" s="82"/>
      <c r="U451" s="82"/>
      <c r="V451" s="83"/>
      <c r="W451" s="243"/>
    </row>
    <row r="452" spans="3:23" s="66" customFormat="1" ht="39" customHeight="1">
      <c r="C452" s="82"/>
      <c r="D452" s="82"/>
      <c r="E452" s="82"/>
      <c r="F452" s="82"/>
      <c r="G452" s="82"/>
      <c r="H452" s="82"/>
      <c r="I452" s="82"/>
      <c r="J452" s="82"/>
      <c r="K452" s="82"/>
      <c r="L452" s="82"/>
      <c r="M452" s="82"/>
      <c r="N452" s="82"/>
      <c r="O452" s="82"/>
      <c r="P452" s="82"/>
      <c r="Q452" s="82"/>
      <c r="R452" s="82"/>
      <c r="S452" s="82"/>
      <c r="T452" s="82"/>
      <c r="U452" s="82"/>
      <c r="V452" s="83"/>
      <c r="W452" s="243"/>
    </row>
    <row r="453" spans="3:23" s="66" customFormat="1" ht="39" customHeight="1">
      <c r="C453" s="82"/>
      <c r="D453" s="82"/>
      <c r="E453" s="82"/>
      <c r="F453" s="82"/>
      <c r="G453" s="82"/>
      <c r="H453" s="82"/>
      <c r="I453" s="82"/>
      <c r="J453" s="82"/>
      <c r="K453" s="82"/>
      <c r="L453" s="82"/>
      <c r="M453" s="82"/>
      <c r="N453" s="82"/>
      <c r="O453" s="82"/>
      <c r="P453" s="82"/>
      <c r="Q453" s="82"/>
      <c r="R453" s="82"/>
      <c r="S453" s="82"/>
      <c r="T453" s="82"/>
      <c r="U453" s="82"/>
      <c r="V453" s="83"/>
      <c r="W453" s="243"/>
    </row>
    <row r="454" spans="3:23" s="66" customFormat="1" ht="39" customHeight="1">
      <c r="C454" s="82"/>
      <c r="D454" s="82"/>
      <c r="E454" s="82"/>
      <c r="F454" s="82"/>
      <c r="G454" s="82"/>
      <c r="H454" s="82"/>
      <c r="I454" s="82"/>
      <c r="J454" s="82"/>
      <c r="K454" s="82"/>
      <c r="L454" s="82"/>
      <c r="M454" s="82"/>
      <c r="N454" s="82"/>
      <c r="O454" s="82"/>
      <c r="P454" s="82"/>
      <c r="Q454" s="82"/>
      <c r="R454" s="82"/>
      <c r="S454" s="82"/>
      <c r="T454" s="82"/>
      <c r="U454" s="82"/>
      <c r="V454" s="83"/>
      <c r="W454" s="243"/>
    </row>
    <row r="455" spans="3:23" s="66" customFormat="1" ht="39" customHeight="1">
      <c r="C455" s="82"/>
      <c r="D455" s="82"/>
      <c r="E455" s="82"/>
      <c r="F455" s="82"/>
      <c r="G455" s="82"/>
      <c r="H455" s="82"/>
      <c r="I455" s="82"/>
      <c r="J455" s="82"/>
      <c r="K455" s="82"/>
      <c r="L455" s="82"/>
      <c r="M455" s="82"/>
      <c r="N455" s="82"/>
      <c r="O455" s="82"/>
      <c r="P455" s="82"/>
      <c r="Q455" s="82"/>
      <c r="R455" s="82"/>
      <c r="S455" s="82"/>
      <c r="T455" s="82"/>
      <c r="U455" s="82"/>
      <c r="V455" s="83"/>
      <c r="W455" s="243"/>
    </row>
    <row r="456" spans="3:23" s="66" customFormat="1" ht="39" customHeight="1">
      <c r="C456" s="82"/>
      <c r="D456" s="82"/>
      <c r="E456" s="82"/>
      <c r="F456" s="82"/>
      <c r="G456" s="82"/>
      <c r="H456" s="82"/>
      <c r="I456" s="82"/>
      <c r="J456" s="82"/>
      <c r="K456" s="82"/>
      <c r="L456" s="82"/>
      <c r="M456" s="82"/>
      <c r="N456" s="82"/>
      <c r="O456" s="82"/>
      <c r="P456" s="82"/>
      <c r="Q456" s="82"/>
      <c r="R456" s="82"/>
      <c r="S456" s="82"/>
      <c r="T456" s="82"/>
      <c r="U456" s="82"/>
      <c r="V456" s="83"/>
      <c r="W456" s="243"/>
    </row>
    <row r="457" spans="3:23" s="66" customFormat="1" ht="39" customHeight="1">
      <c r="C457" s="82"/>
      <c r="D457" s="82"/>
      <c r="E457" s="82"/>
      <c r="F457" s="82"/>
      <c r="G457" s="82"/>
      <c r="H457" s="82"/>
      <c r="I457" s="82"/>
      <c r="J457" s="82"/>
      <c r="K457" s="82"/>
      <c r="L457" s="82"/>
      <c r="M457" s="82"/>
      <c r="N457" s="82"/>
      <c r="O457" s="82"/>
      <c r="P457" s="82"/>
      <c r="Q457" s="82"/>
      <c r="R457" s="82"/>
      <c r="S457" s="82"/>
      <c r="T457" s="82"/>
      <c r="U457" s="82"/>
      <c r="V457" s="83"/>
      <c r="W457" s="243"/>
    </row>
    <row r="458" spans="3:23" s="66" customFormat="1" ht="39" customHeight="1">
      <c r="C458" s="82"/>
      <c r="D458" s="82"/>
      <c r="E458" s="82"/>
      <c r="F458" s="82"/>
      <c r="G458" s="82"/>
      <c r="H458" s="82"/>
      <c r="I458" s="82"/>
      <c r="J458" s="82"/>
      <c r="K458" s="82"/>
      <c r="L458" s="82"/>
      <c r="M458" s="82"/>
      <c r="N458" s="82"/>
      <c r="O458" s="82"/>
      <c r="P458" s="82"/>
      <c r="Q458" s="82"/>
      <c r="R458" s="82"/>
      <c r="S458" s="82"/>
      <c r="T458" s="82"/>
      <c r="U458" s="82"/>
      <c r="V458" s="83"/>
      <c r="W458" s="243"/>
    </row>
    <row r="459" spans="3:23" s="66" customFormat="1" ht="39" customHeight="1">
      <c r="C459" s="82"/>
      <c r="D459" s="82"/>
      <c r="E459" s="82"/>
      <c r="F459" s="82"/>
      <c r="G459" s="82"/>
      <c r="H459" s="82"/>
      <c r="I459" s="82"/>
      <c r="J459" s="82"/>
      <c r="K459" s="82"/>
      <c r="L459" s="82"/>
      <c r="M459" s="82"/>
      <c r="N459" s="82"/>
      <c r="O459" s="82"/>
      <c r="P459" s="82"/>
      <c r="Q459" s="82"/>
      <c r="R459" s="82"/>
      <c r="S459" s="82"/>
      <c r="T459" s="82"/>
      <c r="U459" s="82"/>
      <c r="V459" s="83"/>
      <c r="W459" s="243"/>
    </row>
    <row r="460" spans="3:23" s="66" customFormat="1" ht="39" customHeight="1">
      <c r="C460" s="82"/>
      <c r="D460" s="82"/>
      <c r="E460" s="82"/>
      <c r="F460" s="82"/>
      <c r="G460" s="82"/>
      <c r="H460" s="82"/>
      <c r="I460" s="82"/>
      <c r="J460" s="82"/>
      <c r="K460" s="82"/>
      <c r="L460" s="82"/>
      <c r="M460" s="82"/>
      <c r="N460" s="82"/>
      <c r="O460" s="82"/>
      <c r="P460" s="82"/>
      <c r="Q460" s="82"/>
      <c r="R460" s="82"/>
      <c r="S460" s="82"/>
      <c r="T460" s="82"/>
      <c r="U460" s="82"/>
      <c r="V460" s="83"/>
      <c r="W460" s="243"/>
    </row>
    <row r="461" spans="3:23" s="66" customFormat="1" ht="39" customHeight="1">
      <c r="C461" s="82"/>
      <c r="D461" s="82"/>
      <c r="E461" s="82"/>
      <c r="F461" s="82"/>
      <c r="G461" s="82"/>
      <c r="H461" s="82"/>
      <c r="I461" s="82"/>
      <c r="J461" s="82"/>
      <c r="K461" s="82"/>
      <c r="L461" s="82"/>
      <c r="M461" s="82"/>
      <c r="N461" s="82"/>
      <c r="O461" s="82"/>
      <c r="P461" s="82"/>
      <c r="Q461" s="82"/>
      <c r="R461" s="82"/>
      <c r="S461" s="82"/>
      <c r="T461" s="82"/>
      <c r="U461" s="82"/>
      <c r="V461" s="83"/>
      <c r="W461" s="243"/>
    </row>
    <row r="462" spans="3:23" s="66" customFormat="1" ht="39" customHeight="1">
      <c r="C462" s="82"/>
      <c r="D462" s="82"/>
      <c r="E462" s="82"/>
      <c r="F462" s="82"/>
      <c r="G462" s="82"/>
      <c r="H462" s="82"/>
      <c r="I462" s="82"/>
      <c r="J462" s="82"/>
      <c r="K462" s="82"/>
      <c r="L462" s="82"/>
      <c r="M462" s="82"/>
      <c r="N462" s="82"/>
      <c r="O462" s="82"/>
      <c r="P462" s="82"/>
      <c r="Q462" s="82"/>
      <c r="R462" s="82"/>
      <c r="S462" s="82"/>
      <c r="T462" s="82"/>
      <c r="U462" s="82"/>
      <c r="V462" s="83"/>
      <c r="W462" s="243"/>
    </row>
    <row r="463" spans="3:23" s="66" customFormat="1" ht="39" customHeight="1">
      <c r="C463" s="82"/>
      <c r="D463" s="82"/>
      <c r="E463" s="82"/>
      <c r="F463" s="82"/>
      <c r="G463" s="82"/>
      <c r="H463" s="82"/>
      <c r="I463" s="82"/>
      <c r="J463" s="82"/>
      <c r="K463" s="82"/>
      <c r="L463" s="82"/>
      <c r="M463" s="82"/>
      <c r="N463" s="82"/>
      <c r="O463" s="82"/>
      <c r="P463" s="82"/>
      <c r="Q463" s="82"/>
      <c r="R463" s="82"/>
      <c r="S463" s="82"/>
      <c r="T463" s="82"/>
      <c r="U463" s="82"/>
      <c r="V463" s="83"/>
      <c r="W463" s="243"/>
    </row>
    <row r="464" spans="3:23" s="66" customFormat="1" ht="39" customHeight="1">
      <c r="C464" s="82"/>
      <c r="D464" s="82"/>
      <c r="E464" s="82"/>
      <c r="F464" s="82"/>
      <c r="G464" s="82"/>
      <c r="H464" s="82"/>
      <c r="I464" s="82"/>
      <c r="J464" s="82"/>
      <c r="K464" s="82"/>
      <c r="L464" s="82"/>
      <c r="M464" s="82"/>
      <c r="N464" s="82"/>
      <c r="O464" s="82"/>
      <c r="P464" s="82"/>
      <c r="Q464" s="82"/>
      <c r="R464" s="82"/>
      <c r="S464" s="82"/>
      <c r="T464" s="82"/>
      <c r="U464" s="82"/>
      <c r="V464" s="83"/>
      <c r="W464" s="243"/>
    </row>
    <row r="465" spans="3:23" s="66" customFormat="1" ht="39" customHeight="1">
      <c r="C465" s="82"/>
      <c r="D465" s="82"/>
      <c r="E465" s="82"/>
      <c r="F465" s="82"/>
      <c r="G465" s="82"/>
      <c r="H465" s="82"/>
      <c r="I465" s="82"/>
      <c r="J465" s="82"/>
      <c r="K465" s="82"/>
      <c r="L465" s="82"/>
      <c r="M465" s="82"/>
      <c r="N465" s="82"/>
      <c r="O465" s="82"/>
      <c r="P465" s="82"/>
      <c r="Q465" s="82"/>
      <c r="R465" s="82"/>
      <c r="S465" s="82"/>
      <c r="T465" s="82"/>
      <c r="U465" s="82"/>
      <c r="V465" s="83"/>
      <c r="W465" s="243"/>
    </row>
    <row r="466" spans="3:23" s="66" customFormat="1" ht="39" customHeight="1">
      <c r="C466" s="82"/>
      <c r="D466" s="82"/>
      <c r="E466" s="82"/>
      <c r="F466" s="82"/>
      <c r="G466" s="82"/>
      <c r="H466" s="82"/>
      <c r="I466" s="82"/>
      <c r="J466" s="82"/>
      <c r="K466" s="82"/>
      <c r="L466" s="82"/>
      <c r="M466" s="82"/>
      <c r="N466" s="82"/>
      <c r="O466" s="82"/>
      <c r="P466" s="82"/>
      <c r="Q466" s="82"/>
      <c r="R466" s="82"/>
      <c r="S466" s="82"/>
      <c r="T466" s="82"/>
      <c r="U466" s="82"/>
      <c r="V466" s="83"/>
      <c r="W466" s="243"/>
    </row>
    <row r="467" spans="3:23" s="66" customFormat="1" ht="39" customHeight="1">
      <c r="C467" s="82"/>
      <c r="D467" s="82"/>
      <c r="E467" s="82"/>
      <c r="F467" s="82"/>
      <c r="G467" s="82"/>
      <c r="H467" s="82"/>
      <c r="I467" s="82"/>
      <c r="J467" s="82"/>
      <c r="K467" s="82"/>
      <c r="L467" s="82"/>
      <c r="M467" s="82"/>
      <c r="N467" s="82"/>
      <c r="O467" s="82"/>
      <c r="P467" s="82"/>
      <c r="Q467" s="82"/>
      <c r="R467" s="82"/>
      <c r="S467" s="82"/>
      <c r="T467" s="82"/>
      <c r="U467" s="82"/>
      <c r="V467" s="83"/>
      <c r="W467" s="243"/>
    </row>
    <row r="468" spans="3:23" s="66" customFormat="1" ht="39" customHeight="1">
      <c r="C468" s="82"/>
      <c r="D468" s="82"/>
      <c r="E468" s="82"/>
      <c r="F468" s="82"/>
      <c r="G468" s="82"/>
      <c r="H468" s="82"/>
      <c r="I468" s="82"/>
      <c r="J468" s="82"/>
      <c r="K468" s="82"/>
      <c r="L468" s="82"/>
      <c r="M468" s="82"/>
      <c r="N468" s="82"/>
      <c r="O468" s="82"/>
      <c r="P468" s="82"/>
      <c r="Q468" s="82"/>
      <c r="R468" s="82"/>
      <c r="S468" s="82"/>
      <c r="T468" s="82"/>
      <c r="U468" s="82"/>
      <c r="V468" s="83"/>
      <c r="W468" s="243"/>
    </row>
    <row r="469" spans="3:23" s="66" customFormat="1" ht="39" customHeight="1">
      <c r="C469" s="82"/>
      <c r="D469" s="82"/>
      <c r="E469" s="82"/>
      <c r="F469" s="82"/>
      <c r="G469" s="82"/>
      <c r="H469" s="82"/>
      <c r="I469" s="82"/>
      <c r="J469" s="82"/>
      <c r="K469" s="82"/>
      <c r="L469" s="82"/>
      <c r="M469" s="82"/>
      <c r="N469" s="82"/>
      <c r="O469" s="82"/>
      <c r="P469" s="82"/>
      <c r="Q469" s="82"/>
      <c r="R469" s="82"/>
      <c r="S469" s="82"/>
      <c r="T469" s="82"/>
      <c r="U469" s="82"/>
      <c r="V469" s="83"/>
      <c r="W469" s="243"/>
    </row>
    <row r="470" spans="3:23" s="66" customFormat="1" ht="39" customHeight="1">
      <c r="C470" s="82"/>
      <c r="D470" s="82"/>
      <c r="E470" s="82"/>
      <c r="F470" s="82"/>
      <c r="G470" s="82"/>
      <c r="H470" s="82"/>
      <c r="I470" s="82"/>
      <c r="J470" s="82"/>
      <c r="K470" s="82"/>
      <c r="L470" s="82"/>
      <c r="M470" s="82"/>
      <c r="N470" s="82"/>
      <c r="O470" s="82"/>
      <c r="P470" s="82"/>
      <c r="Q470" s="82"/>
      <c r="R470" s="82"/>
      <c r="S470" s="82"/>
      <c r="T470" s="82"/>
      <c r="U470" s="82"/>
      <c r="V470" s="83"/>
      <c r="W470" s="243"/>
    </row>
    <row r="471" spans="3:23" s="66" customFormat="1" ht="39" customHeight="1">
      <c r="C471" s="82"/>
      <c r="D471" s="82"/>
      <c r="E471" s="82"/>
      <c r="F471" s="82"/>
      <c r="G471" s="82"/>
      <c r="H471" s="82"/>
      <c r="I471" s="82"/>
      <c r="J471" s="82"/>
      <c r="K471" s="82"/>
      <c r="L471" s="82"/>
      <c r="M471" s="82"/>
      <c r="N471" s="82"/>
      <c r="O471" s="82"/>
      <c r="P471" s="82"/>
      <c r="Q471" s="82"/>
      <c r="R471" s="82"/>
      <c r="S471" s="82"/>
      <c r="T471" s="82"/>
      <c r="U471" s="82"/>
      <c r="V471" s="83"/>
      <c r="W471" s="243"/>
    </row>
    <row r="472" spans="3:23" s="66" customFormat="1" ht="39" customHeight="1">
      <c r="C472" s="82"/>
      <c r="D472" s="82"/>
      <c r="E472" s="82"/>
      <c r="F472" s="82"/>
      <c r="G472" s="82"/>
      <c r="H472" s="82"/>
      <c r="I472" s="82"/>
      <c r="J472" s="82"/>
      <c r="K472" s="82"/>
      <c r="L472" s="82"/>
      <c r="M472" s="82"/>
      <c r="N472" s="82"/>
      <c r="O472" s="82"/>
      <c r="P472" s="82"/>
      <c r="Q472" s="82"/>
      <c r="R472" s="82"/>
      <c r="S472" s="82"/>
      <c r="T472" s="82"/>
      <c r="U472" s="82"/>
      <c r="V472" s="83"/>
      <c r="W472" s="243"/>
    </row>
    <row r="473" spans="3:23" s="66" customFormat="1" ht="39" customHeight="1">
      <c r="C473" s="82"/>
      <c r="D473" s="82"/>
      <c r="E473" s="82"/>
      <c r="F473" s="82"/>
      <c r="G473" s="82"/>
      <c r="H473" s="82"/>
      <c r="I473" s="82"/>
      <c r="J473" s="82"/>
      <c r="K473" s="82"/>
      <c r="L473" s="82"/>
      <c r="M473" s="82"/>
      <c r="N473" s="82"/>
      <c r="O473" s="82"/>
      <c r="P473" s="82"/>
      <c r="Q473" s="82"/>
      <c r="R473" s="82"/>
      <c r="S473" s="82"/>
      <c r="T473" s="82"/>
      <c r="U473" s="82"/>
      <c r="V473" s="83"/>
      <c r="W473" s="243"/>
    </row>
    <row r="474" spans="3:23" s="66" customFormat="1" ht="39" customHeight="1">
      <c r="C474" s="82"/>
      <c r="D474" s="82"/>
      <c r="E474" s="82"/>
      <c r="F474" s="82"/>
      <c r="G474" s="82"/>
      <c r="H474" s="82"/>
      <c r="I474" s="82"/>
      <c r="J474" s="82"/>
      <c r="K474" s="82"/>
      <c r="L474" s="82"/>
      <c r="M474" s="82"/>
      <c r="N474" s="82"/>
      <c r="O474" s="82"/>
      <c r="P474" s="82"/>
      <c r="Q474" s="82"/>
      <c r="R474" s="82"/>
      <c r="S474" s="82"/>
      <c r="T474" s="82"/>
      <c r="U474" s="82"/>
      <c r="V474" s="83"/>
      <c r="W474" s="243"/>
    </row>
    <row r="475" spans="3:23" s="66" customFormat="1" ht="39" customHeight="1">
      <c r="C475" s="82"/>
      <c r="D475" s="82"/>
      <c r="E475" s="82"/>
      <c r="F475" s="82"/>
      <c r="G475" s="82"/>
      <c r="H475" s="82"/>
      <c r="I475" s="82"/>
      <c r="J475" s="82"/>
      <c r="K475" s="82"/>
      <c r="L475" s="82"/>
      <c r="M475" s="82"/>
      <c r="N475" s="82"/>
      <c r="O475" s="82"/>
      <c r="P475" s="82"/>
      <c r="Q475" s="82"/>
      <c r="R475" s="82"/>
      <c r="S475" s="82"/>
      <c r="T475" s="82"/>
      <c r="U475" s="82"/>
      <c r="V475" s="83"/>
      <c r="W475" s="243"/>
    </row>
    <row r="476" spans="3:23" s="66" customFormat="1" ht="39" customHeight="1">
      <c r="C476" s="82"/>
      <c r="D476" s="82"/>
      <c r="E476" s="82"/>
      <c r="F476" s="82"/>
      <c r="G476" s="82"/>
      <c r="H476" s="82"/>
      <c r="I476" s="82"/>
      <c r="J476" s="82"/>
      <c r="K476" s="82"/>
      <c r="L476" s="82"/>
      <c r="M476" s="82"/>
      <c r="N476" s="82"/>
      <c r="O476" s="82"/>
      <c r="P476" s="82"/>
      <c r="Q476" s="82"/>
      <c r="R476" s="82"/>
      <c r="S476" s="82"/>
      <c r="T476" s="82"/>
      <c r="U476" s="82"/>
      <c r="V476" s="83"/>
      <c r="W476" s="243"/>
    </row>
    <row r="477" spans="3:23" s="66" customFormat="1" ht="39" customHeight="1">
      <c r="C477" s="82"/>
      <c r="D477" s="82"/>
      <c r="E477" s="82"/>
      <c r="F477" s="82"/>
      <c r="G477" s="82"/>
      <c r="H477" s="82"/>
      <c r="I477" s="82"/>
      <c r="J477" s="82"/>
      <c r="K477" s="82"/>
      <c r="L477" s="82"/>
      <c r="M477" s="82"/>
      <c r="N477" s="82"/>
      <c r="O477" s="82"/>
      <c r="P477" s="82"/>
      <c r="Q477" s="82"/>
      <c r="R477" s="82"/>
      <c r="S477" s="82"/>
      <c r="T477" s="82"/>
      <c r="U477" s="82"/>
      <c r="V477" s="83"/>
      <c r="W477" s="243"/>
    </row>
    <row r="478" spans="3:23" s="66" customFormat="1" ht="39" customHeight="1">
      <c r="C478" s="82"/>
      <c r="D478" s="82"/>
      <c r="E478" s="82"/>
      <c r="F478" s="82"/>
      <c r="G478" s="82"/>
      <c r="H478" s="82"/>
      <c r="I478" s="82"/>
      <c r="J478" s="82"/>
      <c r="K478" s="82"/>
      <c r="L478" s="82"/>
      <c r="M478" s="82"/>
      <c r="N478" s="82"/>
      <c r="O478" s="82"/>
      <c r="P478" s="82"/>
      <c r="Q478" s="82"/>
      <c r="R478" s="82"/>
      <c r="S478" s="82"/>
      <c r="T478" s="82"/>
      <c r="U478" s="82"/>
      <c r="V478" s="83"/>
      <c r="W478" s="243"/>
    </row>
    <row r="479" spans="3:23" s="66" customFormat="1" ht="39" customHeight="1">
      <c r="C479" s="82"/>
      <c r="D479" s="82"/>
      <c r="E479" s="82"/>
      <c r="F479" s="82"/>
      <c r="G479" s="82"/>
      <c r="H479" s="82"/>
      <c r="I479" s="82"/>
      <c r="J479" s="82"/>
      <c r="K479" s="82"/>
      <c r="L479" s="82"/>
      <c r="M479" s="82"/>
      <c r="N479" s="82"/>
      <c r="O479" s="82"/>
      <c r="P479" s="82"/>
      <c r="Q479" s="82"/>
      <c r="R479" s="82"/>
      <c r="S479" s="82"/>
      <c r="T479" s="82"/>
      <c r="U479" s="82"/>
      <c r="V479" s="83"/>
      <c r="W479" s="243"/>
    </row>
    <row r="480" spans="3:23" s="66" customFormat="1" ht="39" customHeight="1">
      <c r="C480" s="82"/>
      <c r="D480" s="82"/>
      <c r="E480" s="82"/>
      <c r="F480" s="82"/>
      <c r="G480" s="82"/>
      <c r="H480" s="82"/>
      <c r="I480" s="82"/>
      <c r="J480" s="82"/>
      <c r="K480" s="82"/>
      <c r="L480" s="82"/>
      <c r="M480" s="82"/>
      <c r="N480" s="82"/>
      <c r="O480" s="82"/>
      <c r="P480" s="82"/>
      <c r="Q480" s="82"/>
      <c r="R480" s="82"/>
      <c r="S480" s="82"/>
      <c r="T480" s="82"/>
      <c r="U480" s="82"/>
      <c r="V480" s="83"/>
      <c r="W480" s="243"/>
    </row>
    <row r="481" spans="3:23" s="66" customFormat="1" ht="39" customHeight="1">
      <c r="C481" s="82"/>
      <c r="D481" s="82"/>
      <c r="E481" s="82"/>
      <c r="F481" s="82"/>
      <c r="G481" s="82"/>
      <c r="H481" s="82"/>
      <c r="I481" s="82"/>
      <c r="J481" s="82"/>
      <c r="K481" s="82"/>
      <c r="L481" s="82"/>
      <c r="M481" s="82"/>
      <c r="N481" s="82"/>
      <c r="O481" s="82"/>
      <c r="P481" s="82"/>
      <c r="Q481" s="82"/>
      <c r="R481" s="82"/>
      <c r="S481" s="82"/>
      <c r="T481" s="82"/>
      <c r="U481" s="82"/>
      <c r="V481" s="83"/>
      <c r="W481" s="243"/>
    </row>
    <row r="482" spans="3:23" s="66" customFormat="1" ht="39" customHeight="1">
      <c r="C482" s="82"/>
      <c r="D482" s="82"/>
      <c r="E482" s="82"/>
      <c r="F482" s="82"/>
      <c r="G482" s="82"/>
      <c r="H482" s="82"/>
      <c r="I482" s="82"/>
      <c r="J482" s="82"/>
      <c r="K482" s="82"/>
      <c r="L482" s="82"/>
      <c r="M482" s="82"/>
      <c r="N482" s="82"/>
      <c r="O482" s="82"/>
      <c r="P482" s="82"/>
      <c r="Q482" s="82"/>
      <c r="R482" s="82"/>
      <c r="S482" s="82"/>
      <c r="T482" s="82"/>
      <c r="U482" s="82"/>
      <c r="V482" s="83"/>
      <c r="W482" s="243"/>
    </row>
    <row r="483" spans="3:23" s="66" customFormat="1" ht="39" customHeight="1">
      <c r="C483" s="82"/>
      <c r="D483" s="82"/>
      <c r="E483" s="82"/>
      <c r="F483" s="82"/>
      <c r="G483" s="82"/>
      <c r="H483" s="82"/>
      <c r="I483" s="82"/>
      <c r="J483" s="82"/>
      <c r="K483" s="82"/>
      <c r="L483" s="82"/>
      <c r="M483" s="82"/>
      <c r="N483" s="82"/>
      <c r="O483" s="82"/>
      <c r="P483" s="82"/>
      <c r="Q483" s="82"/>
      <c r="R483" s="82"/>
      <c r="S483" s="82"/>
      <c r="T483" s="82"/>
      <c r="U483" s="82"/>
      <c r="V483" s="83"/>
      <c r="W483" s="243"/>
    </row>
    <row r="484" spans="3:23" s="66" customFormat="1" ht="39" customHeight="1">
      <c r="C484" s="82"/>
      <c r="D484" s="82"/>
      <c r="E484" s="82"/>
      <c r="F484" s="82"/>
      <c r="G484" s="82"/>
      <c r="H484" s="82"/>
      <c r="I484" s="82"/>
      <c r="J484" s="82"/>
      <c r="K484" s="82"/>
      <c r="L484" s="82"/>
      <c r="M484" s="82"/>
      <c r="N484" s="82"/>
      <c r="O484" s="82"/>
      <c r="P484" s="82"/>
      <c r="Q484" s="82"/>
      <c r="R484" s="82"/>
      <c r="S484" s="82"/>
      <c r="T484" s="82"/>
      <c r="U484" s="82"/>
      <c r="V484" s="83"/>
      <c r="W484" s="243"/>
    </row>
    <row r="485" spans="3:23" s="66" customFormat="1" ht="39" customHeight="1">
      <c r="C485" s="82"/>
      <c r="D485" s="82"/>
      <c r="E485" s="82"/>
      <c r="F485" s="82"/>
      <c r="G485" s="82"/>
      <c r="H485" s="82"/>
      <c r="I485" s="82"/>
      <c r="J485" s="82"/>
      <c r="K485" s="82"/>
      <c r="L485" s="82"/>
      <c r="M485" s="82"/>
      <c r="N485" s="82"/>
      <c r="O485" s="82"/>
      <c r="P485" s="82"/>
      <c r="Q485" s="82"/>
      <c r="R485" s="82"/>
      <c r="S485" s="82"/>
      <c r="T485" s="82"/>
      <c r="U485" s="82"/>
      <c r="V485" s="83"/>
      <c r="W485" s="243"/>
    </row>
    <row r="486" spans="3:23" s="66" customFormat="1" ht="39" customHeight="1">
      <c r="C486" s="82"/>
      <c r="D486" s="82"/>
      <c r="E486" s="82"/>
      <c r="F486" s="82"/>
      <c r="G486" s="82"/>
      <c r="H486" s="82"/>
      <c r="I486" s="82"/>
      <c r="J486" s="82"/>
      <c r="K486" s="82"/>
      <c r="L486" s="82"/>
      <c r="M486" s="82"/>
      <c r="N486" s="82"/>
      <c r="O486" s="82"/>
      <c r="P486" s="82"/>
      <c r="Q486" s="82"/>
      <c r="R486" s="82"/>
      <c r="S486" s="82"/>
      <c r="T486" s="82"/>
      <c r="U486" s="82"/>
      <c r="V486" s="83"/>
      <c r="W486" s="243"/>
    </row>
    <row r="487" spans="3:23" s="66" customFormat="1" ht="39" customHeight="1">
      <c r="C487" s="82"/>
      <c r="D487" s="82"/>
      <c r="E487" s="82"/>
      <c r="F487" s="82"/>
      <c r="G487" s="82"/>
      <c r="H487" s="82"/>
      <c r="I487" s="82"/>
      <c r="J487" s="82"/>
      <c r="K487" s="82"/>
      <c r="L487" s="82"/>
      <c r="M487" s="82"/>
      <c r="N487" s="82"/>
      <c r="O487" s="82"/>
      <c r="P487" s="82"/>
      <c r="Q487" s="82"/>
      <c r="R487" s="82"/>
      <c r="S487" s="82"/>
      <c r="T487" s="82"/>
      <c r="U487" s="82"/>
      <c r="V487" s="83"/>
      <c r="W487" s="243"/>
    </row>
    <row r="488" spans="3:23" s="66" customFormat="1" ht="39" customHeight="1">
      <c r="C488" s="82"/>
      <c r="D488" s="82"/>
      <c r="E488" s="82"/>
      <c r="F488" s="82"/>
      <c r="G488" s="82"/>
      <c r="H488" s="82"/>
      <c r="I488" s="82"/>
      <c r="J488" s="82"/>
      <c r="K488" s="82"/>
      <c r="L488" s="82"/>
      <c r="M488" s="82"/>
      <c r="N488" s="82"/>
      <c r="O488" s="82"/>
      <c r="P488" s="82"/>
      <c r="Q488" s="82"/>
      <c r="R488" s="82"/>
      <c r="S488" s="82"/>
      <c r="T488" s="82"/>
      <c r="U488" s="82"/>
      <c r="V488" s="83"/>
      <c r="W488" s="243"/>
    </row>
    <row r="489" spans="3:23" s="66" customFormat="1" ht="39" customHeight="1">
      <c r="C489" s="82"/>
      <c r="D489" s="82"/>
      <c r="E489" s="82"/>
      <c r="F489" s="82"/>
      <c r="G489" s="82"/>
      <c r="H489" s="82"/>
      <c r="I489" s="82"/>
      <c r="J489" s="82"/>
      <c r="K489" s="82"/>
      <c r="L489" s="82"/>
      <c r="M489" s="82"/>
      <c r="N489" s="82"/>
      <c r="O489" s="82"/>
      <c r="P489" s="82"/>
      <c r="Q489" s="82"/>
      <c r="R489" s="82"/>
      <c r="S489" s="82"/>
      <c r="T489" s="82"/>
      <c r="U489" s="82"/>
      <c r="V489" s="83"/>
      <c r="W489" s="243"/>
    </row>
    <row r="490" spans="3:23" s="66" customFormat="1" ht="39" customHeight="1">
      <c r="C490" s="82"/>
      <c r="D490" s="82"/>
      <c r="E490" s="82"/>
      <c r="F490" s="82"/>
      <c r="G490" s="82"/>
      <c r="H490" s="82"/>
      <c r="I490" s="82"/>
      <c r="J490" s="82"/>
      <c r="K490" s="82"/>
      <c r="L490" s="82"/>
      <c r="M490" s="82"/>
      <c r="N490" s="82"/>
      <c r="O490" s="82"/>
      <c r="P490" s="82"/>
      <c r="Q490" s="82"/>
      <c r="R490" s="82"/>
      <c r="S490" s="82"/>
      <c r="T490" s="82"/>
      <c r="U490" s="82"/>
      <c r="V490" s="83"/>
      <c r="W490" s="243"/>
    </row>
    <row r="491" spans="3:23" s="66" customFormat="1" ht="39" customHeight="1">
      <c r="C491" s="82"/>
      <c r="D491" s="82"/>
      <c r="E491" s="82"/>
      <c r="F491" s="82"/>
      <c r="G491" s="82"/>
      <c r="H491" s="82"/>
      <c r="I491" s="82"/>
      <c r="J491" s="82"/>
      <c r="K491" s="82"/>
      <c r="L491" s="82"/>
      <c r="M491" s="82"/>
      <c r="N491" s="82"/>
      <c r="O491" s="82"/>
      <c r="P491" s="82"/>
      <c r="Q491" s="82"/>
      <c r="R491" s="82"/>
      <c r="S491" s="82"/>
      <c r="T491" s="82"/>
      <c r="U491" s="82"/>
      <c r="V491" s="83"/>
      <c r="W491" s="243"/>
    </row>
    <row r="492" spans="3:23" s="66" customFormat="1" ht="39" customHeight="1">
      <c r="C492" s="82"/>
      <c r="D492" s="82"/>
      <c r="E492" s="82"/>
      <c r="F492" s="82"/>
      <c r="G492" s="82"/>
      <c r="H492" s="82"/>
      <c r="I492" s="82"/>
      <c r="J492" s="82"/>
      <c r="K492" s="82"/>
      <c r="L492" s="82"/>
      <c r="M492" s="82"/>
      <c r="N492" s="82"/>
      <c r="O492" s="82"/>
      <c r="P492" s="82"/>
      <c r="Q492" s="82"/>
      <c r="R492" s="82"/>
      <c r="S492" s="82"/>
      <c r="T492" s="82"/>
      <c r="U492" s="82"/>
      <c r="V492" s="83"/>
      <c r="W492" s="243"/>
    </row>
    <row r="493" spans="3:23" s="66" customFormat="1" ht="39" customHeight="1">
      <c r="C493" s="82"/>
      <c r="D493" s="82"/>
      <c r="E493" s="82"/>
      <c r="F493" s="82"/>
      <c r="G493" s="82"/>
      <c r="H493" s="82"/>
      <c r="I493" s="82"/>
      <c r="J493" s="82"/>
      <c r="K493" s="82"/>
      <c r="L493" s="82"/>
      <c r="M493" s="82"/>
      <c r="N493" s="82"/>
      <c r="O493" s="82"/>
      <c r="P493" s="82"/>
      <c r="Q493" s="82"/>
      <c r="R493" s="82"/>
      <c r="S493" s="82"/>
      <c r="T493" s="82"/>
      <c r="U493" s="82"/>
      <c r="V493" s="83"/>
      <c r="W493" s="243"/>
    </row>
    <row r="494" spans="3:23" s="66" customFormat="1" ht="39" customHeight="1">
      <c r="C494" s="82"/>
      <c r="D494" s="82"/>
      <c r="E494" s="82"/>
      <c r="F494" s="82"/>
      <c r="G494" s="82"/>
      <c r="H494" s="82"/>
      <c r="I494" s="82"/>
      <c r="J494" s="82"/>
      <c r="K494" s="82"/>
      <c r="L494" s="82"/>
      <c r="M494" s="82"/>
      <c r="N494" s="82"/>
      <c r="O494" s="82"/>
      <c r="P494" s="82"/>
      <c r="Q494" s="82"/>
      <c r="R494" s="82"/>
      <c r="S494" s="82"/>
      <c r="T494" s="82"/>
      <c r="U494" s="82"/>
      <c r="V494" s="83"/>
      <c r="W494" s="243"/>
    </row>
    <row r="495" spans="3:23" s="66" customFormat="1" ht="39" customHeight="1">
      <c r="C495" s="82"/>
      <c r="D495" s="82"/>
      <c r="E495" s="82"/>
      <c r="F495" s="82"/>
      <c r="G495" s="82"/>
      <c r="H495" s="82"/>
      <c r="I495" s="82"/>
      <c r="J495" s="82"/>
      <c r="K495" s="82"/>
      <c r="L495" s="82"/>
      <c r="M495" s="82"/>
      <c r="N495" s="82"/>
      <c r="O495" s="82"/>
      <c r="P495" s="82"/>
      <c r="Q495" s="82"/>
      <c r="R495" s="82"/>
      <c r="S495" s="82"/>
      <c r="T495" s="82"/>
      <c r="U495" s="82"/>
      <c r="V495" s="83"/>
      <c r="W495" s="243"/>
    </row>
    <row r="496" spans="3:23" s="66" customFormat="1" ht="39" customHeight="1">
      <c r="C496" s="82"/>
      <c r="D496" s="82"/>
      <c r="E496" s="82"/>
      <c r="F496" s="82"/>
      <c r="G496" s="82"/>
      <c r="H496" s="82"/>
      <c r="I496" s="82"/>
      <c r="J496" s="82"/>
      <c r="K496" s="82"/>
      <c r="L496" s="82"/>
      <c r="M496" s="82"/>
      <c r="N496" s="82"/>
      <c r="O496" s="82"/>
      <c r="P496" s="82"/>
      <c r="Q496" s="82"/>
      <c r="R496" s="82"/>
      <c r="S496" s="82"/>
      <c r="T496" s="82"/>
      <c r="U496" s="82"/>
      <c r="V496" s="83"/>
      <c r="W496" s="243"/>
    </row>
    <row r="497" spans="3:23" s="66" customFormat="1" ht="39" customHeight="1">
      <c r="C497" s="82"/>
      <c r="D497" s="82"/>
      <c r="E497" s="82"/>
      <c r="F497" s="82"/>
      <c r="G497" s="82"/>
      <c r="H497" s="82"/>
      <c r="I497" s="82"/>
      <c r="J497" s="82"/>
      <c r="K497" s="82"/>
      <c r="L497" s="82"/>
      <c r="M497" s="82"/>
      <c r="N497" s="82"/>
      <c r="O497" s="82"/>
      <c r="P497" s="82"/>
      <c r="Q497" s="82"/>
      <c r="R497" s="82"/>
      <c r="S497" s="82"/>
      <c r="T497" s="82"/>
      <c r="U497" s="82"/>
      <c r="V497" s="83"/>
      <c r="W497" s="243"/>
    </row>
    <row r="498" spans="3:23" s="66" customFormat="1" ht="39" customHeight="1">
      <c r="C498" s="82"/>
      <c r="D498" s="82"/>
      <c r="E498" s="82"/>
      <c r="F498" s="82"/>
      <c r="G498" s="82"/>
      <c r="H498" s="82"/>
      <c r="I498" s="82"/>
      <c r="J498" s="82"/>
      <c r="K498" s="82"/>
      <c r="L498" s="82"/>
      <c r="M498" s="82"/>
      <c r="N498" s="82"/>
      <c r="O498" s="82"/>
      <c r="P498" s="82"/>
      <c r="Q498" s="82"/>
      <c r="R498" s="82"/>
      <c r="S498" s="82"/>
      <c r="T498" s="82"/>
      <c r="U498" s="82"/>
      <c r="V498" s="83"/>
      <c r="W498" s="243"/>
    </row>
    <row r="499" spans="3:23" s="66" customFormat="1" ht="39" customHeight="1">
      <c r="C499" s="82"/>
      <c r="D499" s="82"/>
      <c r="E499" s="82"/>
      <c r="F499" s="82"/>
      <c r="G499" s="82"/>
      <c r="H499" s="82"/>
      <c r="I499" s="82"/>
      <c r="J499" s="82"/>
      <c r="K499" s="82"/>
      <c r="L499" s="82"/>
      <c r="M499" s="82"/>
      <c r="N499" s="82"/>
      <c r="O499" s="82"/>
      <c r="P499" s="82"/>
      <c r="Q499" s="82"/>
      <c r="R499" s="82"/>
      <c r="S499" s="82"/>
      <c r="T499" s="82"/>
      <c r="U499" s="82"/>
      <c r="V499" s="83"/>
      <c r="W499" s="243"/>
    </row>
    <row r="500" spans="3:23" s="66" customFormat="1" ht="39" customHeight="1">
      <c r="C500" s="82"/>
      <c r="D500" s="82"/>
      <c r="E500" s="82"/>
      <c r="F500" s="82"/>
      <c r="G500" s="82"/>
      <c r="H500" s="82"/>
      <c r="I500" s="82"/>
      <c r="J500" s="82"/>
      <c r="K500" s="82"/>
      <c r="L500" s="82"/>
      <c r="M500" s="82"/>
      <c r="N500" s="82"/>
      <c r="O500" s="82"/>
      <c r="P500" s="82"/>
      <c r="Q500" s="82"/>
      <c r="R500" s="82"/>
      <c r="S500" s="82"/>
      <c r="T500" s="82"/>
      <c r="U500" s="82"/>
      <c r="V500" s="83"/>
      <c r="W500" s="243"/>
    </row>
    <row r="501" spans="3:23" s="66" customFormat="1" ht="39" customHeight="1">
      <c r="C501" s="82"/>
      <c r="D501" s="82"/>
      <c r="E501" s="82"/>
      <c r="F501" s="82"/>
      <c r="G501" s="82"/>
      <c r="H501" s="82"/>
      <c r="I501" s="82"/>
      <c r="J501" s="82"/>
      <c r="K501" s="82"/>
      <c r="L501" s="82"/>
      <c r="M501" s="82"/>
      <c r="N501" s="82"/>
      <c r="O501" s="82"/>
      <c r="P501" s="82"/>
      <c r="Q501" s="82"/>
      <c r="R501" s="82"/>
      <c r="S501" s="82"/>
      <c r="T501" s="82"/>
      <c r="U501" s="82"/>
      <c r="V501" s="83"/>
      <c r="W501" s="243"/>
    </row>
    <row r="502" spans="3:23" s="66" customFormat="1" ht="39" customHeight="1">
      <c r="C502" s="82"/>
      <c r="D502" s="82"/>
      <c r="E502" s="82"/>
      <c r="F502" s="82"/>
      <c r="G502" s="82"/>
      <c r="H502" s="82"/>
      <c r="I502" s="82"/>
      <c r="J502" s="82"/>
      <c r="K502" s="82"/>
      <c r="L502" s="82"/>
      <c r="M502" s="82"/>
      <c r="N502" s="82"/>
      <c r="O502" s="82"/>
      <c r="P502" s="82"/>
      <c r="Q502" s="82"/>
      <c r="R502" s="82"/>
      <c r="S502" s="82"/>
      <c r="T502" s="82"/>
      <c r="U502" s="82"/>
      <c r="V502" s="83"/>
      <c r="W502" s="243"/>
    </row>
    <row r="503" spans="3:23" s="66" customFormat="1" ht="39" customHeight="1">
      <c r="C503" s="82"/>
      <c r="D503" s="82"/>
      <c r="E503" s="82"/>
      <c r="F503" s="82"/>
      <c r="G503" s="82"/>
      <c r="H503" s="82"/>
      <c r="I503" s="82"/>
      <c r="J503" s="82"/>
      <c r="K503" s="82"/>
      <c r="L503" s="82"/>
      <c r="M503" s="82"/>
      <c r="N503" s="82"/>
      <c r="O503" s="82"/>
      <c r="P503" s="82"/>
      <c r="Q503" s="82"/>
      <c r="R503" s="82"/>
      <c r="S503" s="82"/>
      <c r="T503" s="82"/>
      <c r="U503" s="82"/>
      <c r="V503" s="83"/>
      <c r="W503" s="243"/>
    </row>
    <row r="504" spans="3:23" s="66" customFormat="1" ht="39" customHeight="1">
      <c r="C504" s="82"/>
      <c r="D504" s="82"/>
      <c r="E504" s="82"/>
      <c r="F504" s="82"/>
      <c r="G504" s="82"/>
      <c r="H504" s="82"/>
      <c r="I504" s="82"/>
      <c r="J504" s="82"/>
      <c r="K504" s="82"/>
      <c r="L504" s="82"/>
      <c r="M504" s="82"/>
      <c r="N504" s="82"/>
      <c r="O504" s="82"/>
      <c r="P504" s="82"/>
      <c r="Q504" s="82"/>
      <c r="R504" s="82"/>
      <c r="S504" s="82"/>
      <c r="T504" s="82"/>
      <c r="U504" s="82"/>
      <c r="V504" s="83"/>
      <c r="W504" s="243"/>
    </row>
    <row r="505" spans="3:23" s="66" customFormat="1" ht="39" customHeight="1">
      <c r="C505" s="82"/>
      <c r="D505" s="82"/>
      <c r="E505" s="82"/>
      <c r="F505" s="82"/>
      <c r="G505" s="82"/>
      <c r="H505" s="82"/>
      <c r="I505" s="82"/>
      <c r="J505" s="82"/>
      <c r="K505" s="82"/>
      <c r="L505" s="82"/>
      <c r="M505" s="82"/>
      <c r="N505" s="82"/>
      <c r="O505" s="82"/>
      <c r="P505" s="82"/>
      <c r="Q505" s="82"/>
      <c r="R505" s="82"/>
      <c r="S505" s="82"/>
      <c r="T505" s="82"/>
      <c r="U505" s="82"/>
      <c r="V505" s="83"/>
      <c r="W505" s="243"/>
    </row>
    <row r="506" spans="3:23" s="66" customFormat="1" ht="39" customHeight="1">
      <c r="C506" s="82"/>
      <c r="D506" s="82"/>
      <c r="E506" s="82"/>
      <c r="F506" s="82"/>
      <c r="G506" s="82"/>
      <c r="H506" s="82"/>
      <c r="I506" s="82"/>
      <c r="J506" s="82"/>
      <c r="K506" s="82"/>
      <c r="L506" s="82"/>
      <c r="M506" s="82"/>
      <c r="N506" s="82"/>
      <c r="O506" s="82"/>
      <c r="P506" s="82"/>
      <c r="Q506" s="82"/>
      <c r="R506" s="82"/>
      <c r="S506" s="82"/>
      <c r="T506" s="82"/>
      <c r="U506" s="82"/>
      <c r="V506" s="83"/>
      <c r="W506" s="243"/>
    </row>
    <row r="507" spans="3:23" s="66" customFormat="1" ht="39" customHeight="1">
      <c r="C507" s="82"/>
      <c r="D507" s="82"/>
      <c r="E507" s="82"/>
      <c r="F507" s="82"/>
      <c r="G507" s="82"/>
      <c r="H507" s="82"/>
      <c r="I507" s="82"/>
      <c r="J507" s="82"/>
      <c r="K507" s="82"/>
      <c r="L507" s="82"/>
      <c r="M507" s="82"/>
      <c r="N507" s="82"/>
      <c r="O507" s="82"/>
      <c r="P507" s="82"/>
      <c r="Q507" s="82"/>
      <c r="R507" s="82"/>
      <c r="S507" s="82"/>
      <c r="T507" s="82"/>
      <c r="U507" s="82"/>
      <c r="V507" s="83"/>
      <c r="W507" s="243"/>
    </row>
    <row r="508" spans="3:23" s="66" customFormat="1" ht="39" customHeight="1">
      <c r="C508" s="82"/>
      <c r="D508" s="82"/>
      <c r="E508" s="82"/>
      <c r="F508" s="82"/>
      <c r="G508" s="82"/>
      <c r="H508" s="82"/>
      <c r="I508" s="82"/>
      <c r="J508" s="82"/>
      <c r="K508" s="82"/>
      <c r="L508" s="82"/>
      <c r="M508" s="82"/>
      <c r="N508" s="82"/>
      <c r="O508" s="82"/>
      <c r="P508" s="82"/>
      <c r="Q508" s="82"/>
      <c r="R508" s="82"/>
      <c r="S508" s="82"/>
      <c r="T508" s="82"/>
      <c r="U508" s="82"/>
      <c r="V508" s="83"/>
      <c r="W508" s="243"/>
    </row>
    <row r="509" spans="3:23" s="66" customFormat="1" ht="39" customHeight="1">
      <c r="C509" s="82"/>
      <c r="D509" s="82"/>
      <c r="E509" s="82"/>
      <c r="F509" s="82"/>
      <c r="G509" s="82"/>
      <c r="H509" s="82"/>
      <c r="I509" s="82"/>
      <c r="J509" s="82"/>
      <c r="K509" s="82"/>
      <c r="L509" s="82"/>
      <c r="M509" s="82"/>
      <c r="N509" s="82"/>
      <c r="O509" s="82"/>
      <c r="P509" s="82"/>
      <c r="Q509" s="82"/>
      <c r="R509" s="82"/>
      <c r="S509" s="82"/>
      <c r="T509" s="82"/>
      <c r="U509" s="82"/>
      <c r="V509" s="83"/>
      <c r="W509" s="243"/>
    </row>
    <row r="510" spans="3:23" s="66" customFormat="1" ht="39" customHeight="1">
      <c r="C510" s="82"/>
      <c r="D510" s="82"/>
      <c r="E510" s="82"/>
      <c r="F510" s="82"/>
      <c r="G510" s="82"/>
      <c r="H510" s="82"/>
      <c r="I510" s="82"/>
      <c r="J510" s="82"/>
      <c r="K510" s="82"/>
      <c r="L510" s="82"/>
      <c r="M510" s="82"/>
      <c r="N510" s="82"/>
      <c r="O510" s="82"/>
      <c r="P510" s="82"/>
      <c r="Q510" s="82"/>
      <c r="R510" s="82"/>
      <c r="S510" s="82"/>
      <c r="T510" s="82"/>
      <c r="U510" s="82"/>
      <c r="V510" s="83"/>
      <c r="W510" s="243"/>
    </row>
    <row r="511" spans="3:23" s="66" customFormat="1" ht="39" customHeight="1">
      <c r="C511" s="82"/>
      <c r="D511" s="82"/>
      <c r="E511" s="82"/>
      <c r="F511" s="82"/>
      <c r="G511" s="82"/>
      <c r="H511" s="82"/>
      <c r="I511" s="82"/>
      <c r="J511" s="82"/>
      <c r="K511" s="82"/>
      <c r="L511" s="82"/>
      <c r="M511" s="82"/>
      <c r="N511" s="82"/>
      <c r="O511" s="82"/>
      <c r="P511" s="82"/>
      <c r="Q511" s="82"/>
      <c r="R511" s="82"/>
      <c r="S511" s="82"/>
      <c r="T511" s="82"/>
      <c r="U511" s="82"/>
      <c r="V511" s="83"/>
      <c r="W511" s="243"/>
    </row>
    <row r="512" spans="3:23" s="66" customFormat="1" ht="39" customHeight="1">
      <c r="C512" s="82"/>
      <c r="D512" s="82"/>
      <c r="E512" s="82"/>
      <c r="F512" s="82"/>
      <c r="G512" s="82"/>
      <c r="H512" s="82"/>
      <c r="I512" s="82"/>
      <c r="J512" s="82"/>
      <c r="K512" s="82"/>
      <c r="L512" s="82"/>
      <c r="M512" s="82"/>
      <c r="N512" s="82"/>
      <c r="O512" s="82"/>
      <c r="P512" s="82"/>
      <c r="Q512" s="82"/>
      <c r="R512" s="82"/>
      <c r="S512" s="82"/>
      <c r="T512" s="82"/>
      <c r="U512" s="82"/>
      <c r="V512" s="83"/>
      <c r="W512" s="243"/>
    </row>
    <row r="513" spans="3:23" s="66" customFormat="1" ht="39" customHeight="1">
      <c r="C513" s="82"/>
      <c r="D513" s="82"/>
      <c r="E513" s="82"/>
      <c r="F513" s="82"/>
      <c r="G513" s="82"/>
      <c r="H513" s="82"/>
      <c r="I513" s="82"/>
      <c r="J513" s="82"/>
      <c r="K513" s="82"/>
      <c r="L513" s="82"/>
      <c r="M513" s="82"/>
      <c r="N513" s="82"/>
      <c r="O513" s="82"/>
      <c r="P513" s="82"/>
      <c r="Q513" s="82"/>
      <c r="R513" s="82"/>
      <c r="S513" s="82"/>
      <c r="T513" s="82"/>
      <c r="U513" s="82"/>
      <c r="V513" s="83"/>
      <c r="W513" s="243"/>
    </row>
    <row r="514" spans="3:23" s="66" customFormat="1" ht="39" customHeight="1">
      <c r="C514" s="82"/>
      <c r="D514" s="82"/>
      <c r="E514" s="82"/>
      <c r="F514" s="82"/>
      <c r="G514" s="82"/>
      <c r="H514" s="82"/>
      <c r="I514" s="82"/>
      <c r="J514" s="82"/>
      <c r="K514" s="82"/>
      <c r="L514" s="82"/>
      <c r="M514" s="82"/>
      <c r="N514" s="82"/>
      <c r="O514" s="82"/>
      <c r="P514" s="82"/>
      <c r="Q514" s="82"/>
      <c r="R514" s="82"/>
      <c r="S514" s="82"/>
      <c r="T514" s="82"/>
      <c r="U514" s="82"/>
      <c r="V514" s="83"/>
      <c r="W514" s="243"/>
    </row>
    <row r="515" spans="3:23" s="66" customFormat="1" ht="39" customHeight="1">
      <c r="C515" s="82"/>
      <c r="D515" s="82"/>
      <c r="E515" s="82"/>
      <c r="F515" s="82"/>
      <c r="G515" s="82"/>
      <c r="H515" s="82"/>
      <c r="I515" s="82"/>
      <c r="J515" s="82"/>
      <c r="K515" s="82"/>
      <c r="L515" s="82"/>
      <c r="M515" s="82"/>
      <c r="N515" s="82"/>
      <c r="O515" s="82"/>
      <c r="P515" s="82"/>
      <c r="Q515" s="82"/>
      <c r="R515" s="82"/>
      <c r="S515" s="82"/>
      <c r="T515" s="82"/>
      <c r="U515" s="82"/>
      <c r="V515" s="83"/>
      <c r="W515" s="243"/>
    </row>
    <row r="516" spans="3:23" s="66" customFormat="1" ht="39" customHeight="1">
      <c r="C516" s="82"/>
      <c r="D516" s="82"/>
      <c r="E516" s="82"/>
      <c r="F516" s="82"/>
      <c r="G516" s="82"/>
      <c r="H516" s="82"/>
      <c r="I516" s="82"/>
      <c r="J516" s="82"/>
      <c r="K516" s="82"/>
      <c r="L516" s="82"/>
      <c r="M516" s="82"/>
      <c r="N516" s="82"/>
      <c r="O516" s="82"/>
      <c r="P516" s="82"/>
      <c r="Q516" s="82"/>
      <c r="R516" s="82"/>
      <c r="S516" s="82"/>
      <c r="T516" s="82"/>
      <c r="U516" s="82"/>
      <c r="V516" s="83"/>
      <c r="W516" s="243"/>
    </row>
    <row r="517" spans="3:23" s="66" customFormat="1" ht="39" customHeight="1">
      <c r="C517" s="82"/>
      <c r="D517" s="82"/>
      <c r="E517" s="82"/>
      <c r="F517" s="82"/>
      <c r="G517" s="82"/>
      <c r="H517" s="82"/>
      <c r="I517" s="82"/>
      <c r="J517" s="82"/>
      <c r="K517" s="82"/>
      <c r="L517" s="82"/>
      <c r="M517" s="82"/>
      <c r="N517" s="82"/>
      <c r="O517" s="82"/>
      <c r="P517" s="82"/>
      <c r="Q517" s="82"/>
      <c r="R517" s="82"/>
      <c r="S517" s="82"/>
      <c r="T517" s="82"/>
      <c r="U517" s="82"/>
      <c r="V517" s="83"/>
      <c r="W517" s="243"/>
    </row>
    <row r="518" spans="3:23" s="66" customFormat="1" ht="39" customHeight="1">
      <c r="C518" s="82"/>
      <c r="D518" s="82"/>
      <c r="E518" s="82"/>
      <c r="F518" s="82"/>
      <c r="G518" s="82"/>
      <c r="H518" s="82"/>
      <c r="I518" s="82"/>
      <c r="J518" s="82"/>
      <c r="K518" s="82"/>
      <c r="L518" s="82"/>
      <c r="M518" s="82"/>
      <c r="N518" s="82"/>
      <c r="O518" s="82"/>
      <c r="P518" s="82"/>
      <c r="Q518" s="82"/>
      <c r="R518" s="82"/>
      <c r="S518" s="82"/>
      <c r="T518" s="82"/>
      <c r="U518" s="82"/>
      <c r="V518" s="83"/>
      <c r="W518" s="243"/>
    </row>
    <row r="519" spans="3:23" s="66" customFormat="1" ht="39" customHeight="1">
      <c r="C519" s="82"/>
      <c r="D519" s="82"/>
      <c r="E519" s="82"/>
      <c r="F519" s="82"/>
      <c r="G519" s="82"/>
      <c r="H519" s="82"/>
      <c r="I519" s="82"/>
      <c r="J519" s="82"/>
      <c r="K519" s="82"/>
      <c r="L519" s="82"/>
      <c r="M519" s="82"/>
      <c r="N519" s="82"/>
      <c r="O519" s="82"/>
      <c r="P519" s="82"/>
      <c r="Q519" s="82"/>
      <c r="R519" s="82"/>
      <c r="S519" s="82"/>
      <c r="T519" s="82"/>
      <c r="U519" s="82"/>
      <c r="V519" s="83"/>
      <c r="W519" s="243"/>
    </row>
    <row r="520" spans="3:23" s="66" customFormat="1" ht="39" customHeight="1">
      <c r="C520" s="82"/>
      <c r="D520" s="82"/>
      <c r="E520" s="82"/>
      <c r="F520" s="82"/>
      <c r="G520" s="82"/>
      <c r="H520" s="82"/>
      <c r="I520" s="82"/>
      <c r="J520" s="82"/>
      <c r="K520" s="82"/>
      <c r="L520" s="82"/>
      <c r="M520" s="82"/>
      <c r="N520" s="82"/>
      <c r="O520" s="82"/>
      <c r="P520" s="82"/>
      <c r="Q520" s="82"/>
      <c r="R520" s="82"/>
      <c r="S520" s="82"/>
      <c r="T520" s="82"/>
      <c r="U520" s="82"/>
      <c r="V520" s="83"/>
      <c r="W520" s="243"/>
    </row>
    <row r="521" spans="3:23" s="66" customFormat="1" ht="39" customHeight="1">
      <c r="C521" s="82"/>
      <c r="D521" s="82"/>
      <c r="E521" s="82"/>
      <c r="F521" s="82"/>
      <c r="G521" s="82"/>
      <c r="H521" s="82"/>
      <c r="I521" s="82"/>
      <c r="J521" s="82"/>
      <c r="K521" s="82"/>
      <c r="L521" s="82"/>
      <c r="M521" s="82"/>
      <c r="N521" s="82"/>
      <c r="O521" s="82"/>
      <c r="P521" s="82"/>
      <c r="Q521" s="82"/>
      <c r="R521" s="82"/>
      <c r="S521" s="82"/>
      <c r="T521" s="82"/>
      <c r="U521" s="82"/>
      <c r="V521" s="83"/>
      <c r="W521" s="243"/>
    </row>
    <row r="522" spans="3:23" s="66" customFormat="1" ht="39" customHeight="1">
      <c r="C522" s="82"/>
      <c r="D522" s="82"/>
      <c r="E522" s="82"/>
      <c r="F522" s="82"/>
      <c r="G522" s="82"/>
      <c r="H522" s="82"/>
      <c r="I522" s="82"/>
      <c r="J522" s="82"/>
      <c r="K522" s="82"/>
      <c r="L522" s="82"/>
      <c r="M522" s="82"/>
      <c r="N522" s="82"/>
      <c r="O522" s="82"/>
      <c r="P522" s="82"/>
      <c r="Q522" s="82"/>
      <c r="R522" s="82"/>
      <c r="S522" s="82"/>
      <c r="T522" s="82"/>
      <c r="U522" s="82"/>
      <c r="V522" s="83"/>
      <c r="W522" s="243"/>
    </row>
    <row r="523" spans="3:23" s="66" customFormat="1" ht="39" customHeight="1">
      <c r="C523" s="82"/>
      <c r="D523" s="82"/>
      <c r="E523" s="82"/>
      <c r="F523" s="82"/>
      <c r="G523" s="82"/>
      <c r="H523" s="82"/>
      <c r="I523" s="82"/>
      <c r="J523" s="82"/>
      <c r="K523" s="82"/>
      <c r="L523" s="82"/>
      <c r="M523" s="82"/>
      <c r="N523" s="82"/>
      <c r="O523" s="82"/>
      <c r="P523" s="82"/>
      <c r="Q523" s="82"/>
      <c r="R523" s="82"/>
      <c r="S523" s="82"/>
      <c r="T523" s="82"/>
      <c r="U523" s="82"/>
      <c r="V523" s="83"/>
      <c r="W523" s="243"/>
    </row>
    <row r="524" spans="3:23" s="66" customFormat="1" ht="39" customHeight="1">
      <c r="C524" s="82"/>
      <c r="D524" s="82"/>
      <c r="E524" s="82"/>
      <c r="F524" s="82"/>
      <c r="G524" s="82"/>
      <c r="H524" s="82"/>
      <c r="I524" s="82"/>
      <c r="J524" s="82"/>
      <c r="K524" s="82"/>
      <c r="L524" s="82"/>
      <c r="M524" s="82"/>
      <c r="N524" s="82"/>
      <c r="O524" s="82"/>
      <c r="P524" s="82"/>
      <c r="Q524" s="82"/>
      <c r="R524" s="82"/>
      <c r="S524" s="82"/>
      <c r="T524" s="82"/>
      <c r="U524" s="82"/>
      <c r="V524" s="83"/>
      <c r="W524" s="243"/>
    </row>
    <row r="525" spans="3:23" s="66" customFormat="1" ht="39" customHeight="1">
      <c r="C525" s="82"/>
      <c r="D525" s="82"/>
      <c r="E525" s="82"/>
      <c r="F525" s="82"/>
      <c r="G525" s="82"/>
      <c r="H525" s="82"/>
      <c r="I525" s="82"/>
      <c r="J525" s="82"/>
      <c r="K525" s="82"/>
      <c r="L525" s="82"/>
      <c r="M525" s="82"/>
      <c r="N525" s="82"/>
      <c r="O525" s="82"/>
      <c r="P525" s="82"/>
      <c r="Q525" s="82"/>
      <c r="R525" s="82"/>
      <c r="S525" s="82"/>
      <c r="T525" s="82"/>
      <c r="U525" s="82"/>
      <c r="V525" s="83"/>
      <c r="W525" s="243"/>
    </row>
    <row r="526" spans="3:23" s="66" customFormat="1" ht="39" customHeight="1">
      <c r="C526" s="82"/>
      <c r="D526" s="82"/>
      <c r="E526" s="82"/>
      <c r="F526" s="82"/>
      <c r="G526" s="82"/>
      <c r="H526" s="82"/>
      <c r="I526" s="82"/>
      <c r="J526" s="82"/>
      <c r="K526" s="82"/>
      <c r="L526" s="82"/>
      <c r="M526" s="82"/>
      <c r="N526" s="82"/>
      <c r="O526" s="82"/>
      <c r="P526" s="82"/>
      <c r="Q526" s="82"/>
      <c r="R526" s="82"/>
      <c r="S526" s="82"/>
      <c r="T526" s="82"/>
      <c r="U526" s="82"/>
      <c r="V526" s="83"/>
      <c r="W526" s="243"/>
    </row>
    <row r="527" spans="3:23" s="66" customFormat="1" ht="39" customHeight="1">
      <c r="C527" s="82"/>
      <c r="D527" s="82"/>
      <c r="E527" s="82"/>
      <c r="F527" s="82"/>
      <c r="G527" s="82"/>
      <c r="H527" s="82"/>
      <c r="I527" s="82"/>
      <c r="J527" s="82"/>
      <c r="K527" s="82"/>
      <c r="L527" s="82"/>
      <c r="M527" s="82"/>
      <c r="N527" s="82"/>
      <c r="O527" s="82"/>
      <c r="P527" s="82"/>
      <c r="Q527" s="82"/>
      <c r="R527" s="82"/>
      <c r="S527" s="82"/>
      <c r="T527" s="82"/>
      <c r="U527" s="82"/>
      <c r="V527" s="83"/>
      <c r="W527" s="243"/>
    </row>
    <row r="528" spans="3:23" s="66" customFormat="1" ht="39" customHeight="1">
      <c r="C528" s="82"/>
      <c r="D528" s="82"/>
      <c r="E528" s="82"/>
      <c r="F528" s="82"/>
      <c r="G528" s="82"/>
      <c r="H528" s="82"/>
      <c r="I528" s="82"/>
      <c r="J528" s="82"/>
      <c r="K528" s="82"/>
      <c r="L528" s="82"/>
      <c r="M528" s="82"/>
      <c r="N528" s="82"/>
      <c r="O528" s="82"/>
      <c r="P528" s="82"/>
      <c r="Q528" s="82"/>
      <c r="R528" s="82"/>
      <c r="S528" s="82"/>
      <c r="T528" s="82"/>
      <c r="U528" s="82"/>
      <c r="V528" s="83"/>
      <c r="W528" s="243"/>
    </row>
    <row r="529" spans="3:23" s="66" customFormat="1" ht="39" customHeight="1">
      <c r="C529" s="82"/>
      <c r="D529" s="82"/>
      <c r="E529" s="82"/>
      <c r="F529" s="82"/>
      <c r="G529" s="82"/>
      <c r="H529" s="82"/>
      <c r="I529" s="82"/>
      <c r="J529" s="82"/>
      <c r="K529" s="82"/>
      <c r="L529" s="82"/>
      <c r="M529" s="82"/>
      <c r="N529" s="82"/>
      <c r="O529" s="82"/>
      <c r="P529" s="82"/>
      <c r="Q529" s="82"/>
      <c r="R529" s="82"/>
      <c r="S529" s="82"/>
      <c r="T529" s="82"/>
      <c r="U529" s="82"/>
      <c r="V529" s="83"/>
      <c r="W529" s="243"/>
    </row>
    <row r="530" spans="3:23" s="66" customFormat="1" ht="39" customHeight="1">
      <c r="C530" s="82"/>
      <c r="D530" s="82"/>
      <c r="E530" s="82"/>
      <c r="F530" s="82"/>
      <c r="G530" s="82"/>
      <c r="H530" s="82"/>
      <c r="I530" s="82"/>
      <c r="J530" s="82"/>
      <c r="K530" s="82"/>
      <c r="L530" s="82"/>
      <c r="M530" s="82"/>
      <c r="N530" s="82"/>
      <c r="O530" s="82"/>
      <c r="P530" s="82"/>
      <c r="Q530" s="82"/>
      <c r="R530" s="82"/>
      <c r="S530" s="82"/>
      <c r="T530" s="82"/>
      <c r="U530" s="82"/>
      <c r="V530" s="83"/>
      <c r="W530" s="243"/>
    </row>
    <row r="531" spans="3:23" s="66" customFormat="1" ht="39" customHeight="1">
      <c r="C531" s="82"/>
      <c r="D531" s="82"/>
      <c r="E531" s="82"/>
      <c r="F531" s="82"/>
      <c r="G531" s="82"/>
      <c r="H531" s="82"/>
      <c r="I531" s="82"/>
      <c r="J531" s="82"/>
      <c r="K531" s="82"/>
      <c r="L531" s="82"/>
      <c r="M531" s="82"/>
      <c r="N531" s="82"/>
      <c r="O531" s="82"/>
      <c r="P531" s="82"/>
      <c r="Q531" s="82"/>
      <c r="R531" s="82"/>
      <c r="S531" s="82"/>
      <c r="T531" s="82"/>
      <c r="U531" s="82"/>
      <c r="V531" s="83"/>
      <c r="W531" s="243"/>
    </row>
    <row r="532" spans="3:23" s="66" customFormat="1" ht="39" customHeight="1">
      <c r="C532" s="82"/>
      <c r="D532" s="82"/>
      <c r="E532" s="82"/>
      <c r="F532" s="82"/>
      <c r="G532" s="82"/>
      <c r="H532" s="82"/>
      <c r="I532" s="82"/>
      <c r="J532" s="82"/>
      <c r="K532" s="82"/>
      <c r="L532" s="82"/>
      <c r="M532" s="82"/>
      <c r="N532" s="82"/>
      <c r="O532" s="82"/>
      <c r="P532" s="82"/>
      <c r="Q532" s="82"/>
      <c r="R532" s="82"/>
      <c r="S532" s="82"/>
      <c r="T532" s="82"/>
      <c r="U532" s="82"/>
      <c r="V532" s="83"/>
      <c r="W532" s="243"/>
    </row>
    <row r="533" spans="3:23" s="66" customFormat="1" ht="39" customHeight="1">
      <c r="C533" s="82"/>
      <c r="D533" s="82"/>
      <c r="E533" s="82"/>
      <c r="F533" s="82"/>
      <c r="G533" s="82"/>
      <c r="H533" s="82"/>
      <c r="I533" s="82"/>
      <c r="J533" s="82"/>
      <c r="K533" s="82"/>
      <c r="L533" s="82"/>
      <c r="M533" s="82"/>
      <c r="N533" s="82"/>
      <c r="O533" s="82"/>
      <c r="P533" s="82"/>
      <c r="Q533" s="82"/>
      <c r="R533" s="82"/>
      <c r="S533" s="82"/>
      <c r="T533" s="82"/>
      <c r="U533" s="82"/>
      <c r="V533" s="83"/>
      <c r="W533" s="243"/>
    </row>
    <row r="534" spans="3:23" s="66" customFormat="1" ht="39" customHeight="1">
      <c r="C534" s="82"/>
      <c r="D534" s="82"/>
      <c r="E534" s="82"/>
      <c r="F534" s="82"/>
      <c r="G534" s="82"/>
      <c r="H534" s="82"/>
      <c r="I534" s="82"/>
      <c r="J534" s="82"/>
      <c r="K534" s="82"/>
      <c r="L534" s="82"/>
      <c r="M534" s="82"/>
      <c r="N534" s="82"/>
      <c r="O534" s="82"/>
      <c r="P534" s="82"/>
      <c r="Q534" s="82"/>
      <c r="R534" s="82"/>
      <c r="S534" s="82"/>
      <c r="T534" s="82"/>
      <c r="U534" s="82"/>
      <c r="V534" s="83"/>
      <c r="W534" s="243"/>
    </row>
    <row r="535" spans="3:23" s="66" customFormat="1" ht="39" customHeight="1">
      <c r="C535" s="82"/>
      <c r="D535" s="82"/>
      <c r="E535" s="82"/>
      <c r="F535" s="82"/>
      <c r="G535" s="82"/>
      <c r="H535" s="82"/>
      <c r="I535" s="82"/>
      <c r="J535" s="82"/>
      <c r="K535" s="82"/>
      <c r="L535" s="82"/>
      <c r="M535" s="82"/>
      <c r="N535" s="82"/>
      <c r="O535" s="82"/>
      <c r="P535" s="82"/>
      <c r="Q535" s="82"/>
      <c r="R535" s="82"/>
      <c r="S535" s="82"/>
      <c r="T535" s="82"/>
      <c r="U535" s="82"/>
      <c r="V535" s="83"/>
      <c r="W535" s="243"/>
    </row>
    <row r="536" spans="3:23" s="66" customFormat="1" ht="39" customHeight="1">
      <c r="C536" s="82"/>
      <c r="D536" s="82"/>
      <c r="E536" s="82"/>
      <c r="F536" s="82"/>
      <c r="G536" s="82"/>
      <c r="H536" s="82"/>
      <c r="I536" s="82"/>
      <c r="J536" s="82"/>
      <c r="K536" s="82"/>
      <c r="L536" s="82"/>
      <c r="M536" s="82"/>
      <c r="N536" s="82"/>
      <c r="O536" s="82"/>
      <c r="P536" s="82"/>
      <c r="Q536" s="82"/>
      <c r="R536" s="82"/>
      <c r="S536" s="82"/>
      <c r="T536" s="82"/>
      <c r="U536" s="82"/>
      <c r="V536" s="83"/>
      <c r="W536" s="243"/>
    </row>
    <row r="537" spans="3:23" s="66" customFormat="1" ht="39" customHeight="1">
      <c r="C537" s="82"/>
      <c r="D537" s="82"/>
      <c r="E537" s="82"/>
      <c r="F537" s="82"/>
      <c r="G537" s="82"/>
      <c r="H537" s="82"/>
      <c r="I537" s="82"/>
      <c r="J537" s="82"/>
      <c r="K537" s="82"/>
      <c r="L537" s="82"/>
      <c r="M537" s="82"/>
      <c r="N537" s="82"/>
      <c r="O537" s="82"/>
      <c r="P537" s="82"/>
      <c r="Q537" s="82"/>
      <c r="R537" s="82"/>
      <c r="S537" s="82"/>
      <c r="T537" s="82"/>
      <c r="U537" s="82"/>
      <c r="V537" s="83"/>
      <c r="W537" s="243"/>
    </row>
    <row r="538" spans="3:23" s="66" customFormat="1" ht="39" customHeight="1">
      <c r="C538" s="82"/>
      <c r="D538" s="82"/>
      <c r="E538" s="82"/>
      <c r="F538" s="82"/>
      <c r="G538" s="82"/>
      <c r="H538" s="82"/>
      <c r="I538" s="82"/>
      <c r="J538" s="82"/>
      <c r="K538" s="82"/>
      <c r="L538" s="82"/>
      <c r="M538" s="82"/>
      <c r="N538" s="82"/>
      <c r="O538" s="82"/>
      <c r="P538" s="82"/>
      <c r="Q538" s="82"/>
      <c r="R538" s="82"/>
      <c r="S538" s="82"/>
      <c r="T538" s="82"/>
      <c r="U538" s="82"/>
      <c r="V538" s="83"/>
      <c r="W538" s="243"/>
    </row>
    <row r="539" spans="3:23" s="66" customFormat="1" ht="39" customHeight="1">
      <c r="C539" s="82"/>
      <c r="D539" s="82"/>
      <c r="E539" s="82"/>
      <c r="F539" s="82"/>
      <c r="G539" s="82"/>
      <c r="H539" s="82"/>
      <c r="I539" s="82"/>
      <c r="J539" s="82"/>
      <c r="K539" s="82"/>
      <c r="L539" s="82"/>
      <c r="M539" s="82"/>
      <c r="N539" s="82"/>
      <c r="O539" s="82"/>
      <c r="P539" s="82"/>
      <c r="Q539" s="82"/>
      <c r="R539" s="82"/>
      <c r="S539" s="82"/>
      <c r="T539" s="82"/>
      <c r="U539" s="82"/>
      <c r="V539" s="83"/>
      <c r="W539" s="243"/>
    </row>
    <row r="540" spans="3:23" s="66" customFormat="1" ht="39" customHeight="1">
      <c r="C540" s="82"/>
      <c r="D540" s="82"/>
      <c r="E540" s="82"/>
      <c r="F540" s="82"/>
      <c r="G540" s="82"/>
      <c r="H540" s="82"/>
      <c r="I540" s="82"/>
      <c r="J540" s="82"/>
      <c r="K540" s="82"/>
      <c r="L540" s="82"/>
      <c r="M540" s="82"/>
      <c r="N540" s="82"/>
      <c r="O540" s="82"/>
      <c r="P540" s="82"/>
      <c r="Q540" s="82"/>
      <c r="R540" s="82"/>
      <c r="S540" s="82"/>
      <c r="T540" s="82"/>
      <c r="U540" s="82"/>
      <c r="V540" s="83"/>
      <c r="W540" s="243"/>
    </row>
    <row r="541" spans="3:23" s="66" customFormat="1" ht="39" customHeight="1">
      <c r="C541" s="82"/>
      <c r="D541" s="82"/>
      <c r="E541" s="82"/>
      <c r="F541" s="82"/>
      <c r="G541" s="82"/>
      <c r="H541" s="82"/>
      <c r="I541" s="82"/>
      <c r="J541" s="82"/>
      <c r="K541" s="82"/>
      <c r="L541" s="82"/>
      <c r="M541" s="82"/>
      <c r="N541" s="82"/>
      <c r="O541" s="82"/>
      <c r="P541" s="82"/>
      <c r="Q541" s="82"/>
      <c r="R541" s="82"/>
      <c r="S541" s="82"/>
      <c r="T541" s="82"/>
      <c r="U541" s="82"/>
      <c r="V541" s="83"/>
      <c r="W541" s="243"/>
    </row>
    <row r="542" spans="3:23" s="66" customFormat="1" ht="39" customHeight="1">
      <c r="C542" s="82"/>
      <c r="D542" s="82"/>
      <c r="E542" s="82"/>
      <c r="F542" s="82"/>
      <c r="G542" s="82"/>
      <c r="H542" s="82"/>
      <c r="I542" s="82"/>
      <c r="J542" s="82"/>
      <c r="K542" s="82"/>
      <c r="L542" s="82"/>
      <c r="M542" s="82"/>
      <c r="N542" s="82"/>
      <c r="O542" s="82"/>
      <c r="P542" s="82"/>
      <c r="Q542" s="82"/>
      <c r="R542" s="82"/>
      <c r="S542" s="82"/>
      <c r="T542" s="82"/>
      <c r="U542" s="82"/>
      <c r="V542" s="83"/>
      <c r="W542" s="243"/>
    </row>
    <row r="543" spans="3:23" s="66" customFormat="1" ht="39" customHeight="1">
      <c r="C543" s="82"/>
      <c r="D543" s="82"/>
      <c r="E543" s="82"/>
      <c r="F543" s="82"/>
      <c r="G543" s="82"/>
      <c r="H543" s="82"/>
      <c r="I543" s="82"/>
      <c r="J543" s="82"/>
      <c r="K543" s="82"/>
      <c r="L543" s="82"/>
      <c r="M543" s="82"/>
      <c r="N543" s="82"/>
      <c r="O543" s="82"/>
      <c r="P543" s="82"/>
      <c r="Q543" s="82"/>
      <c r="R543" s="82"/>
      <c r="S543" s="82"/>
      <c r="T543" s="82"/>
      <c r="U543" s="82"/>
      <c r="V543" s="83"/>
      <c r="W543" s="243"/>
    </row>
    <row r="544" spans="3:23" s="66" customFormat="1" ht="39" customHeight="1">
      <c r="C544" s="82"/>
      <c r="D544" s="82"/>
      <c r="E544" s="82"/>
      <c r="F544" s="82"/>
      <c r="G544" s="82"/>
      <c r="H544" s="82"/>
      <c r="I544" s="82"/>
      <c r="J544" s="82"/>
      <c r="K544" s="82"/>
      <c r="L544" s="82"/>
      <c r="M544" s="82"/>
      <c r="N544" s="82"/>
      <c r="O544" s="82"/>
      <c r="P544" s="82"/>
      <c r="Q544" s="82"/>
      <c r="R544" s="82"/>
      <c r="S544" s="82"/>
      <c r="T544" s="82"/>
      <c r="U544" s="82"/>
      <c r="V544" s="83"/>
      <c r="W544" s="243"/>
    </row>
    <row r="545" spans="3:23" s="66" customFormat="1" ht="39" customHeight="1">
      <c r="C545" s="82"/>
      <c r="D545" s="82"/>
      <c r="E545" s="82"/>
      <c r="F545" s="82"/>
      <c r="G545" s="82"/>
      <c r="H545" s="82"/>
      <c r="I545" s="82"/>
      <c r="J545" s="82"/>
      <c r="K545" s="82"/>
      <c r="L545" s="82"/>
      <c r="M545" s="82"/>
      <c r="N545" s="82"/>
      <c r="O545" s="82"/>
      <c r="P545" s="82"/>
      <c r="Q545" s="82"/>
      <c r="R545" s="82"/>
      <c r="S545" s="82"/>
      <c r="T545" s="82"/>
      <c r="U545" s="82"/>
      <c r="V545" s="83"/>
      <c r="W545" s="243"/>
    </row>
    <row r="546" spans="3:23" s="66" customFormat="1" ht="39" customHeight="1">
      <c r="C546" s="82"/>
      <c r="D546" s="82"/>
      <c r="E546" s="82"/>
      <c r="F546" s="82"/>
      <c r="G546" s="82"/>
      <c r="H546" s="82"/>
      <c r="I546" s="82"/>
      <c r="J546" s="82"/>
      <c r="K546" s="82"/>
      <c r="L546" s="82"/>
      <c r="M546" s="82"/>
      <c r="N546" s="82"/>
      <c r="O546" s="82"/>
      <c r="P546" s="82"/>
      <c r="Q546" s="82"/>
      <c r="R546" s="82"/>
      <c r="S546" s="82"/>
      <c r="T546" s="82"/>
      <c r="U546" s="82"/>
      <c r="V546" s="83"/>
      <c r="W546" s="243"/>
    </row>
    <row r="547" spans="3:23" s="66" customFormat="1" ht="39" customHeight="1">
      <c r="C547" s="82"/>
      <c r="D547" s="82"/>
      <c r="E547" s="82"/>
      <c r="F547" s="82"/>
      <c r="G547" s="82"/>
      <c r="H547" s="82"/>
      <c r="I547" s="82"/>
      <c r="J547" s="82"/>
      <c r="K547" s="82"/>
      <c r="L547" s="82"/>
      <c r="M547" s="82"/>
      <c r="N547" s="82"/>
      <c r="O547" s="82"/>
      <c r="P547" s="82"/>
      <c r="Q547" s="82"/>
      <c r="R547" s="82"/>
      <c r="S547" s="82"/>
      <c r="T547" s="82"/>
      <c r="U547" s="82"/>
      <c r="V547" s="83"/>
      <c r="W547" s="243"/>
    </row>
    <row r="548" spans="3:23" s="66" customFormat="1" ht="39" customHeight="1">
      <c r="C548" s="82"/>
      <c r="D548" s="82"/>
      <c r="E548" s="82"/>
      <c r="F548" s="82"/>
      <c r="G548" s="82"/>
      <c r="H548" s="82"/>
      <c r="I548" s="82"/>
      <c r="J548" s="82"/>
      <c r="K548" s="82"/>
      <c r="L548" s="82"/>
      <c r="M548" s="82"/>
      <c r="N548" s="82"/>
      <c r="O548" s="82"/>
      <c r="P548" s="82"/>
      <c r="Q548" s="82"/>
      <c r="R548" s="82"/>
      <c r="S548" s="82"/>
      <c r="T548" s="82"/>
      <c r="U548" s="82"/>
      <c r="V548" s="83"/>
      <c r="W548" s="243"/>
    </row>
    <row r="549" spans="3:23" s="66" customFormat="1" ht="39" customHeight="1">
      <c r="C549" s="82"/>
      <c r="D549" s="82"/>
      <c r="E549" s="82"/>
      <c r="F549" s="82"/>
      <c r="G549" s="82"/>
      <c r="H549" s="82"/>
      <c r="I549" s="82"/>
      <c r="J549" s="82"/>
      <c r="K549" s="82"/>
      <c r="L549" s="82"/>
      <c r="M549" s="82"/>
      <c r="N549" s="82"/>
      <c r="O549" s="82"/>
      <c r="P549" s="82"/>
      <c r="Q549" s="82"/>
      <c r="R549" s="82"/>
      <c r="S549" s="82"/>
      <c r="T549" s="82"/>
      <c r="U549" s="82"/>
      <c r="V549" s="83"/>
      <c r="W549" s="243"/>
    </row>
    <row r="550" spans="3:23" s="66" customFormat="1" ht="39" customHeight="1">
      <c r="C550" s="82"/>
      <c r="D550" s="82"/>
      <c r="E550" s="82"/>
      <c r="F550" s="82"/>
      <c r="G550" s="82"/>
      <c r="H550" s="82"/>
      <c r="I550" s="82"/>
      <c r="J550" s="82"/>
      <c r="K550" s="82"/>
      <c r="L550" s="82"/>
      <c r="M550" s="82"/>
      <c r="N550" s="82"/>
      <c r="O550" s="82"/>
      <c r="P550" s="82"/>
      <c r="Q550" s="82"/>
      <c r="R550" s="82"/>
      <c r="S550" s="82"/>
      <c r="T550" s="82"/>
      <c r="U550" s="82"/>
      <c r="V550" s="83"/>
      <c r="W550" s="243"/>
    </row>
    <row r="551" spans="3:23" s="66" customFormat="1" ht="39" customHeight="1">
      <c r="C551" s="82"/>
      <c r="D551" s="82"/>
      <c r="E551" s="82"/>
      <c r="F551" s="82"/>
      <c r="G551" s="82"/>
      <c r="H551" s="82"/>
      <c r="I551" s="82"/>
      <c r="J551" s="82"/>
      <c r="K551" s="82"/>
      <c r="L551" s="82"/>
      <c r="M551" s="82"/>
      <c r="N551" s="82"/>
      <c r="O551" s="82"/>
      <c r="P551" s="82"/>
      <c r="Q551" s="82"/>
      <c r="R551" s="82"/>
      <c r="S551" s="82"/>
      <c r="T551" s="82"/>
      <c r="U551" s="82"/>
      <c r="V551" s="83"/>
      <c r="W551" s="243"/>
    </row>
    <row r="552" spans="3:23" s="66" customFormat="1" ht="39" customHeight="1">
      <c r="C552" s="82"/>
      <c r="D552" s="82"/>
      <c r="E552" s="82"/>
      <c r="F552" s="82"/>
      <c r="G552" s="82"/>
      <c r="H552" s="82"/>
      <c r="I552" s="82"/>
      <c r="J552" s="82"/>
      <c r="K552" s="82"/>
      <c r="L552" s="82"/>
      <c r="M552" s="82"/>
      <c r="N552" s="82"/>
      <c r="O552" s="82"/>
      <c r="P552" s="82"/>
      <c r="Q552" s="82"/>
      <c r="R552" s="82"/>
      <c r="S552" s="82"/>
      <c r="T552" s="82"/>
      <c r="U552" s="82"/>
      <c r="V552" s="83"/>
      <c r="W552" s="243"/>
    </row>
    <row r="553" spans="3:23" s="66" customFormat="1" ht="39" customHeight="1">
      <c r="C553" s="82"/>
      <c r="D553" s="82"/>
      <c r="E553" s="82"/>
      <c r="F553" s="82"/>
      <c r="G553" s="82"/>
      <c r="H553" s="82"/>
      <c r="I553" s="82"/>
      <c r="J553" s="82"/>
      <c r="K553" s="82"/>
      <c r="L553" s="82"/>
      <c r="M553" s="82"/>
      <c r="N553" s="82"/>
      <c r="O553" s="82"/>
      <c r="P553" s="82"/>
      <c r="Q553" s="82"/>
      <c r="R553" s="82"/>
      <c r="S553" s="82"/>
      <c r="T553" s="82"/>
      <c r="U553" s="82"/>
      <c r="V553" s="83"/>
      <c r="W553" s="243"/>
    </row>
    <row r="554" spans="3:23" s="66" customFormat="1" ht="39" customHeight="1">
      <c r="C554" s="82"/>
      <c r="D554" s="82"/>
      <c r="E554" s="82"/>
      <c r="F554" s="82"/>
      <c r="G554" s="82"/>
      <c r="H554" s="82"/>
      <c r="I554" s="82"/>
      <c r="J554" s="82"/>
      <c r="K554" s="82"/>
      <c r="L554" s="82"/>
      <c r="M554" s="82"/>
      <c r="N554" s="82"/>
      <c r="O554" s="82"/>
      <c r="P554" s="82"/>
      <c r="Q554" s="82"/>
      <c r="R554" s="82"/>
      <c r="S554" s="82"/>
      <c r="T554" s="82"/>
      <c r="U554" s="82"/>
      <c r="V554" s="83"/>
      <c r="W554" s="243"/>
    </row>
    <row r="555" spans="3:23" s="66" customFormat="1" ht="39" customHeight="1">
      <c r="C555" s="82"/>
      <c r="D555" s="82"/>
      <c r="E555" s="82"/>
      <c r="F555" s="82"/>
      <c r="G555" s="82"/>
      <c r="H555" s="82"/>
      <c r="I555" s="82"/>
      <c r="J555" s="82"/>
      <c r="K555" s="82"/>
      <c r="L555" s="82"/>
      <c r="M555" s="82"/>
      <c r="N555" s="82"/>
      <c r="O555" s="82"/>
      <c r="P555" s="82"/>
      <c r="Q555" s="82"/>
      <c r="R555" s="82"/>
      <c r="S555" s="82"/>
      <c r="T555" s="82"/>
      <c r="U555" s="82"/>
      <c r="V555" s="83"/>
      <c r="W555" s="243"/>
    </row>
    <row r="556" spans="3:23" s="66" customFormat="1" ht="39" customHeight="1">
      <c r="C556" s="82"/>
      <c r="D556" s="82"/>
      <c r="E556" s="82"/>
      <c r="F556" s="82"/>
      <c r="G556" s="82"/>
      <c r="H556" s="82"/>
      <c r="I556" s="82"/>
      <c r="J556" s="82"/>
      <c r="K556" s="82"/>
      <c r="L556" s="82"/>
      <c r="M556" s="82"/>
      <c r="N556" s="82"/>
      <c r="O556" s="82"/>
      <c r="P556" s="82"/>
      <c r="Q556" s="82"/>
      <c r="R556" s="82"/>
      <c r="S556" s="82"/>
      <c r="T556" s="82"/>
      <c r="U556" s="82"/>
      <c r="V556" s="83"/>
      <c r="W556" s="243"/>
    </row>
    <row r="557" spans="3:23" s="66" customFormat="1" ht="39" customHeight="1">
      <c r="C557" s="82"/>
      <c r="D557" s="82"/>
      <c r="E557" s="82"/>
      <c r="F557" s="82"/>
      <c r="G557" s="82"/>
      <c r="H557" s="82"/>
      <c r="I557" s="82"/>
      <c r="J557" s="82"/>
      <c r="K557" s="82"/>
      <c r="L557" s="82"/>
      <c r="M557" s="82"/>
      <c r="N557" s="82"/>
      <c r="O557" s="82"/>
      <c r="P557" s="82"/>
      <c r="Q557" s="82"/>
      <c r="R557" s="82"/>
      <c r="S557" s="82"/>
      <c r="T557" s="82"/>
      <c r="U557" s="82"/>
      <c r="V557" s="83"/>
      <c r="W557" s="243"/>
    </row>
    <row r="558" spans="3:23" s="66" customFormat="1" ht="39" customHeight="1">
      <c r="C558" s="82"/>
      <c r="D558" s="82"/>
      <c r="E558" s="82"/>
      <c r="F558" s="82"/>
      <c r="G558" s="82"/>
      <c r="H558" s="82"/>
      <c r="I558" s="82"/>
      <c r="J558" s="82"/>
      <c r="K558" s="82"/>
      <c r="L558" s="82"/>
      <c r="M558" s="82"/>
      <c r="N558" s="82"/>
      <c r="O558" s="82"/>
      <c r="P558" s="82"/>
      <c r="Q558" s="82"/>
      <c r="R558" s="82"/>
      <c r="S558" s="82"/>
      <c r="T558" s="82"/>
      <c r="U558" s="82"/>
      <c r="V558" s="83"/>
      <c r="W558" s="243"/>
    </row>
    <row r="559" spans="3:23" s="66" customFormat="1" ht="39" customHeight="1">
      <c r="C559" s="82"/>
      <c r="D559" s="82"/>
      <c r="E559" s="82"/>
      <c r="F559" s="82"/>
      <c r="G559" s="82"/>
      <c r="H559" s="82"/>
      <c r="I559" s="82"/>
      <c r="J559" s="82"/>
      <c r="K559" s="82"/>
      <c r="L559" s="82"/>
      <c r="M559" s="82"/>
      <c r="N559" s="82"/>
      <c r="O559" s="82"/>
      <c r="P559" s="82"/>
      <c r="Q559" s="82"/>
      <c r="R559" s="82"/>
      <c r="S559" s="82"/>
      <c r="T559" s="82"/>
      <c r="U559" s="82"/>
      <c r="V559" s="83"/>
      <c r="W559" s="243"/>
    </row>
    <row r="560" spans="3:23" s="66" customFormat="1" ht="39" customHeight="1">
      <c r="C560" s="82"/>
      <c r="D560" s="82"/>
      <c r="E560" s="82"/>
      <c r="F560" s="82"/>
      <c r="G560" s="82"/>
      <c r="H560" s="82"/>
      <c r="I560" s="82"/>
      <c r="J560" s="82"/>
      <c r="K560" s="82"/>
      <c r="L560" s="82"/>
      <c r="M560" s="82"/>
      <c r="N560" s="82"/>
      <c r="O560" s="82"/>
      <c r="P560" s="82"/>
      <c r="Q560" s="82"/>
      <c r="R560" s="82"/>
      <c r="S560" s="82"/>
      <c r="T560" s="82"/>
      <c r="U560" s="82"/>
      <c r="V560" s="83"/>
      <c r="W560" s="243"/>
    </row>
    <row r="561" spans="3:23" s="66" customFormat="1" ht="39" customHeight="1">
      <c r="C561" s="82"/>
      <c r="D561" s="82"/>
      <c r="E561" s="82"/>
      <c r="F561" s="82"/>
      <c r="G561" s="82"/>
      <c r="H561" s="82"/>
      <c r="I561" s="82"/>
      <c r="J561" s="82"/>
      <c r="K561" s="82"/>
      <c r="L561" s="82"/>
      <c r="M561" s="82"/>
      <c r="N561" s="82"/>
      <c r="O561" s="82"/>
      <c r="P561" s="82"/>
      <c r="Q561" s="82"/>
      <c r="R561" s="82"/>
      <c r="S561" s="82"/>
      <c r="T561" s="82"/>
      <c r="U561" s="82"/>
      <c r="V561" s="83"/>
      <c r="W561" s="243"/>
    </row>
    <row r="562" spans="3:23" s="66" customFormat="1" ht="39" customHeight="1">
      <c r="C562" s="82"/>
      <c r="D562" s="82"/>
      <c r="E562" s="82"/>
      <c r="F562" s="82"/>
      <c r="G562" s="82"/>
      <c r="H562" s="82"/>
      <c r="I562" s="82"/>
      <c r="J562" s="82"/>
      <c r="K562" s="82"/>
      <c r="L562" s="82"/>
      <c r="M562" s="82"/>
      <c r="N562" s="82"/>
      <c r="O562" s="82"/>
      <c r="P562" s="82"/>
      <c r="Q562" s="82"/>
      <c r="R562" s="82"/>
      <c r="S562" s="82"/>
      <c r="T562" s="82"/>
      <c r="U562" s="82"/>
      <c r="V562" s="83"/>
      <c r="W562" s="243"/>
    </row>
    <row r="563" spans="3:23" s="66" customFormat="1" ht="39" customHeight="1">
      <c r="C563" s="82"/>
      <c r="D563" s="82"/>
      <c r="E563" s="82"/>
      <c r="F563" s="82"/>
      <c r="G563" s="82"/>
      <c r="H563" s="82"/>
      <c r="I563" s="82"/>
      <c r="J563" s="82"/>
      <c r="K563" s="82"/>
      <c r="L563" s="82"/>
      <c r="M563" s="82"/>
      <c r="N563" s="82"/>
      <c r="O563" s="82"/>
      <c r="P563" s="82"/>
      <c r="Q563" s="82"/>
      <c r="R563" s="82"/>
      <c r="S563" s="82"/>
      <c r="T563" s="82"/>
      <c r="U563" s="82"/>
      <c r="V563" s="83"/>
      <c r="W563" s="243"/>
    </row>
    <row r="564" spans="3:23" s="66" customFormat="1" ht="39" customHeight="1">
      <c r="C564" s="82"/>
      <c r="D564" s="82"/>
      <c r="E564" s="82"/>
      <c r="F564" s="82"/>
      <c r="G564" s="82"/>
      <c r="H564" s="82"/>
      <c r="I564" s="82"/>
      <c r="J564" s="82"/>
      <c r="K564" s="82"/>
      <c r="L564" s="82"/>
      <c r="M564" s="82"/>
      <c r="N564" s="82"/>
      <c r="O564" s="82"/>
      <c r="P564" s="82"/>
      <c r="Q564" s="82"/>
      <c r="R564" s="82"/>
      <c r="S564" s="82"/>
      <c r="T564" s="82"/>
      <c r="U564" s="82"/>
      <c r="V564" s="83"/>
      <c r="W564" s="243"/>
    </row>
    <row r="565" spans="3:23" s="66" customFormat="1" ht="39" customHeight="1">
      <c r="C565" s="82"/>
      <c r="D565" s="82"/>
      <c r="E565" s="82"/>
      <c r="F565" s="82"/>
      <c r="G565" s="82"/>
      <c r="H565" s="82"/>
      <c r="I565" s="82"/>
      <c r="J565" s="82"/>
      <c r="K565" s="82"/>
      <c r="L565" s="82"/>
      <c r="M565" s="82"/>
      <c r="N565" s="82"/>
      <c r="O565" s="82"/>
      <c r="P565" s="82"/>
      <c r="Q565" s="82"/>
      <c r="R565" s="82"/>
      <c r="S565" s="82"/>
      <c r="T565" s="82"/>
      <c r="U565" s="82"/>
      <c r="V565" s="83"/>
      <c r="W565" s="243"/>
    </row>
    <row r="566" spans="3:23" s="66" customFormat="1" ht="39" customHeight="1">
      <c r="C566" s="82"/>
      <c r="D566" s="82"/>
      <c r="E566" s="82"/>
      <c r="F566" s="82"/>
      <c r="G566" s="82"/>
      <c r="H566" s="82"/>
      <c r="I566" s="82"/>
      <c r="J566" s="82"/>
      <c r="K566" s="82"/>
      <c r="L566" s="82"/>
      <c r="M566" s="82"/>
      <c r="N566" s="82"/>
      <c r="O566" s="82"/>
      <c r="P566" s="82"/>
      <c r="Q566" s="82"/>
      <c r="R566" s="82"/>
      <c r="S566" s="82"/>
      <c r="T566" s="82"/>
      <c r="U566" s="82"/>
      <c r="V566" s="83"/>
      <c r="W566" s="243"/>
    </row>
    <row r="567" spans="3:23" s="66" customFormat="1" ht="39" customHeight="1">
      <c r="C567" s="82"/>
      <c r="D567" s="82"/>
      <c r="E567" s="82"/>
      <c r="F567" s="82"/>
      <c r="G567" s="82"/>
      <c r="H567" s="82"/>
      <c r="I567" s="82"/>
      <c r="J567" s="82"/>
      <c r="K567" s="82"/>
      <c r="L567" s="82"/>
      <c r="M567" s="82"/>
      <c r="N567" s="82"/>
      <c r="O567" s="82"/>
      <c r="P567" s="82"/>
      <c r="Q567" s="82"/>
      <c r="R567" s="82"/>
      <c r="S567" s="82"/>
      <c r="T567" s="82"/>
      <c r="U567" s="82"/>
      <c r="V567" s="83"/>
      <c r="W567" s="243"/>
    </row>
    <row r="568" spans="3:23" s="66" customFormat="1" ht="39" customHeight="1">
      <c r="C568" s="82"/>
      <c r="D568" s="82"/>
      <c r="E568" s="82"/>
      <c r="F568" s="82"/>
      <c r="G568" s="82"/>
      <c r="H568" s="82"/>
      <c r="I568" s="82"/>
      <c r="J568" s="82"/>
      <c r="K568" s="82"/>
      <c r="L568" s="82"/>
      <c r="M568" s="82"/>
      <c r="N568" s="82"/>
      <c r="O568" s="82"/>
      <c r="P568" s="82"/>
      <c r="Q568" s="82"/>
      <c r="R568" s="82"/>
      <c r="S568" s="82"/>
      <c r="T568" s="82"/>
      <c r="U568" s="82"/>
      <c r="V568" s="83"/>
      <c r="W568" s="243"/>
    </row>
    <row r="569" spans="3:23" s="66" customFormat="1" ht="39" customHeight="1">
      <c r="C569" s="82"/>
      <c r="D569" s="82"/>
      <c r="E569" s="82"/>
      <c r="F569" s="82"/>
      <c r="G569" s="82"/>
      <c r="H569" s="82"/>
      <c r="I569" s="82"/>
      <c r="J569" s="82"/>
      <c r="K569" s="82"/>
      <c r="L569" s="82"/>
      <c r="M569" s="82"/>
      <c r="N569" s="82"/>
      <c r="O569" s="82"/>
      <c r="P569" s="82"/>
      <c r="Q569" s="82"/>
      <c r="R569" s="82"/>
      <c r="S569" s="82"/>
      <c r="T569" s="82"/>
      <c r="U569" s="82"/>
      <c r="V569" s="83"/>
      <c r="W569" s="243"/>
    </row>
    <row r="570" spans="3:23" s="66" customFormat="1" ht="39" customHeight="1">
      <c r="C570" s="82"/>
      <c r="D570" s="82"/>
      <c r="E570" s="82"/>
      <c r="F570" s="82"/>
      <c r="G570" s="82"/>
      <c r="H570" s="82"/>
      <c r="I570" s="82"/>
      <c r="J570" s="82"/>
      <c r="K570" s="82"/>
      <c r="L570" s="82"/>
      <c r="M570" s="82"/>
      <c r="N570" s="82"/>
      <c r="O570" s="82"/>
      <c r="P570" s="82"/>
      <c r="Q570" s="82"/>
      <c r="R570" s="82"/>
      <c r="S570" s="82"/>
      <c r="T570" s="82"/>
      <c r="U570" s="82"/>
      <c r="V570" s="83"/>
      <c r="W570" s="243"/>
    </row>
    <row r="571" spans="3:23" s="66" customFormat="1" ht="39" customHeight="1">
      <c r="C571" s="82"/>
      <c r="D571" s="82"/>
      <c r="E571" s="82"/>
      <c r="F571" s="82"/>
      <c r="G571" s="82"/>
      <c r="H571" s="82"/>
      <c r="I571" s="82"/>
      <c r="J571" s="82"/>
      <c r="K571" s="82"/>
      <c r="L571" s="82"/>
      <c r="M571" s="82"/>
      <c r="N571" s="82"/>
      <c r="O571" s="82"/>
      <c r="P571" s="82"/>
      <c r="Q571" s="82"/>
      <c r="R571" s="82"/>
      <c r="S571" s="82"/>
      <c r="T571" s="82"/>
      <c r="U571" s="82"/>
      <c r="V571" s="83"/>
      <c r="W571" s="243"/>
    </row>
    <row r="572" spans="3:23" s="66" customFormat="1" ht="39" customHeight="1">
      <c r="C572" s="82"/>
      <c r="D572" s="82"/>
      <c r="E572" s="82"/>
      <c r="F572" s="82"/>
      <c r="G572" s="82"/>
      <c r="H572" s="82"/>
      <c r="I572" s="82"/>
      <c r="J572" s="82"/>
      <c r="K572" s="82"/>
      <c r="L572" s="82"/>
      <c r="M572" s="82"/>
      <c r="N572" s="82"/>
      <c r="O572" s="82"/>
      <c r="P572" s="82"/>
      <c r="Q572" s="82"/>
      <c r="R572" s="82"/>
      <c r="S572" s="82"/>
      <c r="T572" s="82"/>
      <c r="U572" s="82"/>
      <c r="V572" s="83"/>
      <c r="W572" s="243"/>
    </row>
    <row r="573" spans="3:23" s="66" customFormat="1" ht="39" customHeight="1">
      <c r="C573" s="82"/>
      <c r="D573" s="82"/>
      <c r="E573" s="82"/>
      <c r="F573" s="82"/>
      <c r="G573" s="82"/>
      <c r="H573" s="82"/>
      <c r="I573" s="82"/>
      <c r="J573" s="82"/>
      <c r="K573" s="82"/>
      <c r="L573" s="82"/>
      <c r="M573" s="82"/>
      <c r="N573" s="82"/>
      <c r="O573" s="82"/>
      <c r="P573" s="82"/>
      <c r="Q573" s="82"/>
      <c r="R573" s="82"/>
      <c r="S573" s="82"/>
      <c r="T573" s="82"/>
      <c r="U573" s="82"/>
      <c r="V573" s="83"/>
      <c r="W573" s="243"/>
    </row>
    <row r="574" spans="3:23" s="66" customFormat="1" ht="39" customHeight="1">
      <c r="C574" s="82"/>
      <c r="D574" s="82"/>
      <c r="E574" s="82"/>
      <c r="F574" s="82"/>
      <c r="G574" s="82"/>
      <c r="H574" s="82"/>
      <c r="I574" s="82"/>
      <c r="J574" s="82"/>
      <c r="K574" s="82"/>
      <c r="L574" s="82"/>
      <c r="M574" s="82"/>
      <c r="N574" s="82"/>
      <c r="O574" s="82"/>
      <c r="P574" s="82"/>
      <c r="Q574" s="82"/>
      <c r="R574" s="82"/>
      <c r="S574" s="82"/>
      <c r="T574" s="82"/>
      <c r="U574" s="82"/>
      <c r="V574" s="83"/>
      <c r="W574" s="243"/>
    </row>
    <row r="575" spans="3:23" s="66" customFormat="1" ht="39" customHeight="1">
      <c r="C575" s="82"/>
      <c r="D575" s="82"/>
      <c r="E575" s="82"/>
      <c r="F575" s="82"/>
      <c r="G575" s="82"/>
      <c r="H575" s="82"/>
      <c r="I575" s="82"/>
      <c r="J575" s="82"/>
      <c r="K575" s="82"/>
      <c r="L575" s="82"/>
      <c r="M575" s="82"/>
      <c r="N575" s="82"/>
      <c r="O575" s="82"/>
      <c r="P575" s="82"/>
      <c r="Q575" s="82"/>
      <c r="R575" s="82"/>
      <c r="S575" s="82"/>
      <c r="T575" s="82"/>
      <c r="U575" s="82"/>
      <c r="V575" s="83"/>
      <c r="W575" s="243"/>
    </row>
    <row r="576" spans="3:23" s="66" customFormat="1" ht="39" customHeight="1">
      <c r="C576" s="82"/>
      <c r="D576" s="82"/>
      <c r="E576" s="82"/>
      <c r="F576" s="82"/>
      <c r="G576" s="82"/>
      <c r="H576" s="82"/>
      <c r="I576" s="82"/>
      <c r="J576" s="82"/>
      <c r="K576" s="82"/>
      <c r="L576" s="82"/>
      <c r="M576" s="82"/>
      <c r="N576" s="82"/>
      <c r="O576" s="82"/>
      <c r="P576" s="82"/>
      <c r="Q576" s="82"/>
      <c r="R576" s="82"/>
      <c r="S576" s="82"/>
      <c r="T576" s="82"/>
      <c r="U576" s="82"/>
      <c r="V576" s="83"/>
      <c r="W576" s="243"/>
    </row>
    <row r="577" spans="3:23" s="66" customFormat="1" ht="39" customHeight="1">
      <c r="C577" s="82"/>
      <c r="D577" s="82"/>
      <c r="E577" s="82"/>
      <c r="F577" s="82"/>
      <c r="G577" s="82"/>
      <c r="H577" s="82"/>
      <c r="I577" s="82"/>
      <c r="J577" s="82"/>
      <c r="K577" s="82"/>
      <c r="L577" s="82"/>
      <c r="M577" s="82"/>
      <c r="N577" s="82"/>
      <c r="O577" s="82"/>
      <c r="P577" s="82"/>
      <c r="Q577" s="82"/>
      <c r="R577" s="82"/>
      <c r="S577" s="82"/>
      <c r="T577" s="82"/>
      <c r="U577" s="82"/>
      <c r="V577" s="83"/>
      <c r="W577" s="243"/>
    </row>
    <row r="578" spans="3:23" s="66" customFormat="1" ht="39" customHeight="1">
      <c r="C578" s="82"/>
      <c r="D578" s="82"/>
      <c r="E578" s="82"/>
      <c r="F578" s="82"/>
      <c r="G578" s="82"/>
      <c r="H578" s="82"/>
      <c r="I578" s="82"/>
      <c r="J578" s="82"/>
      <c r="K578" s="82"/>
      <c r="L578" s="82"/>
      <c r="M578" s="82"/>
      <c r="N578" s="82"/>
      <c r="O578" s="82"/>
      <c r="P578" s="82"/>
      <c r="Q578" s="82"/>
      <c r="R578" s="82"/>
      <c r="S578" s="82"/>
      <c r="T578" s="82"/>
      <c r="U578" s="82"/>
      <c r="V578" s="83"/>
      <c r="W578" s="243"/>
    </row>
    <row r="579" spans="3:23" s="66" customFormat="1" ht="39" customHeight="1">
      <c r="C579" s="82"/>
      <c r="D579" s="82"/>
      <c r="E579" s="82"/>
      <c r="F579" s="82"/>
      <c r="G579" s="82"/>
      <c r="H579" s="82"/>
      <c r="I579" s="82"/>
      <c r="J579" s="82"/>
      <c r="K579" s="82"/>
      <c r="L579" s="82"/>
      <c r="M579" s="82"/>
      <c r="N579" s="82"/>
      <c r="O579" s="82"/>
      <c r="P579" s="82"/>
      <c r="Q579" s="82"/>
      <c r="R579" s="82"/>
      <c r="S579" s="82"/>
      <c r="T579" s="82"/>
      <c r="U579" s="82"/>
      <c r="V579" s="83"/>
      <c r="W579" s="243"/>
    </row>
    <row r="580" spans="3:23" s="66" customFormat="1" ht="39" customHeight="1">
      <c r="C580" s="82"/>
      <c r="D580" s="82"/>
      <c r="E580" s="82"/>
      <c r="F580" s="82"/>
      <c r="G580" s="82"/>
      <c r="H580" s="82"/>
      <c r="I580" s="82"/>
      <c r="J580" s="82"/>
      <c r="K580" s="82"/>
      <c r="L580" s="82"/>
      <c r="M580" s="82"/>
      <c r="N580" s="82"/>
      <c r="O580" s="82"/>
      <c r="P580" s="82"/>
      <c r="Q580" s="82"/>
      <c r="R580" s="82"/>
      <c r="S580" s="82"/>
      <c r="T580" s="82"/>
      <c r="U580" s="82"/>
      <c r="V580" s="83"/>
      <c r="W580" s="243"/>
    </row>
    <row r="581" spans="3:23" s="66" customFormat="1" ht="39" customHeight="1">
      <c r="C581" s="82"/>
      <c r="D581" s="82"/>
      <c r="E581" s="82"/>
      <c r="F581" s="82"/>
      <c r="G581" s="82"/>
      <c r="H581" s="82"/>
      <c r="I581" s="82"/>
      <c r="J581" s="82"/>
      <c r="K581" s="82"/>
      <c r="L581" s="82"/>
      <c r="M581" s="82"/>
      <c r="N581" s="82"/>
      <c r="O581" s="82"/>
      <c r="P581" s="82"/>
      <c r="Q581" s="82"/>
      <c r="R581" s="82"/>
      <c r="S581" s="82"/>
      <c r="T581" s="82"/>
      <c r="U581" s="82"/>
      <c r="V581" s="83"/>
      <c r="W581" s="243"/>
    </row>
    <row r="582" spans="3:23" s="66" customFormat="1" ht="39" customHeight="1">
      <c r="C582" s="82"/>
      <c r="D582" s="82"/>
      <c r="E582" s="82"/>
      <c r="F582" s="82"/>
      <c r="G582" s="82"/>
      <c r="H582" s="82"/>
      <c r="I582" s="82"/>
      <c r="J582" s="82"/>
      <c r="K582" s="82"/>
      <c r="L582" s="82"/>
      <c r="M582" s="82"/>
      <c r="N582" s="82"/>
      <c r="O582" s="82"/>
      <c r="P582" s="82"/>
      <c r="Q582" s="82"/>
      <c r="R582" s="82"/>
      <c r="S582" s="82"/>
      <c r="T582" s="82"/>
      <c r="U582" s="82"/>
      <c r="V582" s="83"/>
      <c r="W582" s="243"/>
    </row>
    <row r="583" spans="3:23" s="66" customFormat="1" ht="39" customHeight="1">
      <c r="C583" s="82"/>
      <c r="D583" s="82"/>
      <c r="E583" s="82"/>
      <c r="F583" s="82"/>
      <c r="G583" s="82"/>
      <c r="H583" s="82"/>
      <c r="I583" s="82"/>
      <c r="J583" s="82"/>
      <c r="K583" s="82"/>
      <c r="L583" s="82"/>
      <c r="M583" s="82"/>
      <c r="N583" s="82"/>
      <c r="O583" s="82"/>
      <c r="P583" s="82"/>
      <c r="Q583" s="82"/>
      <c r="R583" s="82"/>
      <c r="S583" s="82"/>
      <c r="T583" s="82"/>
      <c r="U583" s="82"/>
      <c r="V583" s="83"/>
      <c r="W583" s="243"/>
    </row>
    <row r="584" spans="3:23" s="66" customFormat="1" ht="39" customHeight="1">
      <c r="C584" s="82"/>
      <c r="D584" s="82"/>
      <c r="E584" s="82"/>
      <c r="F584" s="82"/>
      <c r="G584" s="82"/>
      <c r="H584" s="82"/>
      <c r="I584" s="82"/>
      <c r="J584" s="82"/>
      <c r="K584" s="82"/>
      <c r="L584" s="82"/>
      <c r="M584" s="82"/>
      <c r="N584" s="82"/>
      <c r="O584" s="82"/>
      <c r="P584" s="82"/>
      <c r="Q584" s="82"/>
      <c r="R584" s="82"/>
      <c r="S584" s="82"/>
      <c r="T584" s="82"/>
      <c r="U584" s="82"/>
      <c r="V584" s="83"/>
      <c r="W584" s="243"/>
    </row>
    <row r="585" spans="3:23" s="66" customFormat="1" ht="39" customHeight="1">
      <c r="C585" s="82"/>
      <c r="D585" s="82"/>
      <c r="E585" s="82"/>
      <c r="F585" s="82"/>
      <c r="G585" s="82"/>
      <c r="H585" s="82"/>
      <c r="I585" s="82"/>
      <c r="J585" s="82"/>
      <c r="K585" s="82"/>
      <c r="L585" s="82"/>
      <c r="M585" s="82"/>
      <c r="N585" s="82"/>
      <c r="O585" s="82"/>
      <c r="P585" s="82"/>
      <c r="Q585" s="82"/>
      <c r="R585" s="82"/>
      <c r="S585" s="82"/>
      <c r="T585" s="82"/>
      <c r="U585" s="82"/>
      <c r="V585" s="83"/>
      <c r="W585" s="243"/>
    </row>
    <row r="586" spans="3:23" s="66" customFormat="1" ht="39" customHeight="1">
      <c r="C586" s="82"/>
      <c r="D586" s="82"/>
      <c r="E586" s="82"/>
      <c r="F586" s="82"/>
      <c r="G586" s="82"/>
      <c r="H586" s="82"/>
      <c r="I586" s="82"/>
      <c r="J586" s="82"/>
      <c r="K586" s="82"/>
      <c r="L586" s="82"/>
      <c r="M586" s="82"/>
      <c r="N586" s="82"/>
      <c r="O586" s="82"/>
      <c r="P586" s="82"/>
      <c r="Q586" s="82"/>
      <c r="R586" s="82"/>
      <c r="S586" s="82"/>
      <c r="T586" s="82"/>
      <c r="U586" s="82"/>
      <c r="V586" s="83"/>
      <c r="W586" s="243"/>
    </row>
    <row r="587" spans="3:23" s="66" customFormat="1" ht="39" customHeight="1">
      <c r="C587" s="82"/>
      <c r="D587" s="82"/>
      <c r="E587" s="82"/>
      <c r="F587" s="82"/>
      <c r="G587" s="82"/>
      <c r="H587" s="82"/>
      <c r="I587" s="82"/>
      <c r="J587" s="82"/>
      <c r="K587" s="82"/>
      <c r="L587" s="82"/>
      <c r="M587" s="82"/>
      <c r="N587" s="82"/>
      <c r="O587" s="82"/>
      <c r="P587" s="82"/>
      <c r="Q587" s="82"/>
      <c r="R587" s="82"/>
      <c r="S587" s="82"/>
      <c r="T587" s="82"/>
      <c r="U587" s="82"/>
      <c r="V587" s="83"/>
      <c r="W587" s="243"/>
    </row>
    <row r="588" spans="3:23" s="66" customFormat="1" ht="39" customHeight="1">
      <c r="C588" s="82"/>
      <c r="D588" s="82"/>
      <c r="E588" s="82"/>
      <c r="F588" s="82"/>
      <c r="G588" s="82"/>
      <c r="H588" s="82"/>
      <c r="I588" s="82"/>
      <c r="J588" s="82"/>
      <c r="K588" s="82"/>
      <c r="L588" s="82"/>
      <c r="M588" s="82"/>
      <c r="N588" s="82"/>
      <c r="O588" s="82"/>
      <c r="P588" s="82"/>
      <c r="Q588" s="82"/>
      <c r="R588" s="82"/>
      <c r="S588" s="82"/>
      <c r="T588" s="82"/>
      <c r="U588" s="82"/>
      <c r="V588" s="83"/>
      <c r="W588" s="243"/>
    </row>
    <row r="589" spans="3:23" s="66" customFormat="1" ht="39" customHeight="1">
      <c r="C589" s="82"/>
      <c r="D589" s="82"/>
      <c r="E589" s="82"/>
      <c r="F589" s="82"/>
      <c r="G589" s="82"/>
      <c r="H589" s="82"/>
      <c r="I589" s="82"/>
      <c r="J589" s="82"/>
      <c r="K589" s="82"/>
      <c r="L589" s="82"/>
      <c r="M589" s="82"/>
      <c r="N589" s="82"/>
      <c r="O589" s="82"/>
      <c r="P589" s="82"/>
      <c r="Q589" s="82"/>
      <c r="R589" s="82"/>
      <c r="S589" s="82"/>
      <c r="T589" s="82"/>
      <c r="U589" s="82"/>
      <c r="V589" s="83"/>
      <c r="W589" s="243"/>
    </row>
    <row r="590" spans="3:23" s="66" customFormat="1" ht="39" customHeight="1">
      <c r="C590" s="82"/>
      <c r="D590" s="82"/>
      <c r="E590" s="82"/>
      <c r="F590" s="82"/>
      <c r="G590" s="82"/>
      <c r="H590" s="82"/>
      <c r="I590" s="82"/>
      <c r="J590" s="82"/>
      <c r="K590" s="82"/>
      <c r="L590" s="82"/>
      <c r="M590" s="82"/>
      <c r="N590" s="82"/>
      <c r="O590" s="82"/>
      <c r="P590" s="82"/>
      <c r="Q590" s="82"/>
      <c r="R590" s="82"/>
      <c r="S590" s="82"/>
      <c r="T590" s="82"/>
      <c r="U590" s="82"/>
      <c r="V590" s="83"/>
      <c r="W590" s="243"/>
    </row>
    <row r="591" spans="3:23" s="66" customFormat="1" ht="39" customHeight="1">
      <c r="C591" s="82"/>
      <c r="D591" s="82"/>
      <c r="E591" s="82"/>
      <c r="F591" s="82"/>
      <c r="G591" s="82"/>
      <c r="H591" s="82"/>
      <c r="I591" s="82"/>
      <c r="J591" s="82"/>
      <c r="K591" s="82"/>
      <c r="L591" s="82"/>
      <c r="M591" s="82"/>
      <c r="N591" s="82"/>
      <c r="O591" s="82"/>
      <c r="P591" s="82"/>
      <c r="Q591" s="82"/>
      <c r="R591" s="82"/>
      <c r="S591" s="82"/>
      <c r="T591" s="82"/>
      <c r="U591" s="82"/>
      <c r="V591" s="83"/>
      <c r="W591" s="243"/>
    </row>
    <row r="592" spans="3:23" s="66" customFormat="1" ht="39" customHeight="1">
      <c r="C592" s="82"/>
      <c r="D592" s="82"/>
      <c r="E592" s="82"/>
      <c r="F592" s="82"/>
      <c r="G592" s="82"/>
      <c r="H592" s="82"/>
      <c r="I592" s="82"/>
      <c r="J592" s="82"/>
      <c r="K592" s="82"/>
      <c r="L592" s="82"/>
      <c r="M592" s="82"/>
      <c r="N592" s="82"/>
      <c r="O592" s="82"/>
      <c r="P592" s="82"/>
      <c r="Q592" s="82"/>
      <c r="R592" s="82"/>
      <c r="S592" s="82"/>
      <c r="T592" s="82"/>
      <c r="U592" s="82"/>
      <c r="V592" s="83"/>
      <c r="W592" s="243"/>
    </row>
    <row r="593" spans="3:23" s="66" customFormat="1" ht="39" customHeight="1">
      <c r="C593" s="82"/>
      <c r="D593" s="82"/>
      <c r="E593" s="82"/>
      <c r="F593" s="82"/>
      <c r="G593" s="82"/>
      <c r="H593" s="82"/>
      <c r="I593" s="82"/>
      <c r="J593" s="82"/>
      <c r="K593" s="82"/>
      <c r="L593" s="82"/>
      <c r="M593" s="82"/>
      <c r="N593" s="82"/>
      <c r="O593" s="82"/>
      <c r="P593" s="82"/>
      <c r="Q593" s="82"/>
      <c r="R593" s="82"/>
      <c r="S593" s="82"/>
      <c r="T593" s="82"/>
      <c r="U593" s="82"/>
      <c r="V593" s="83"/>
      <c r="W593" s="243"/>
    </row>
    <row r="594" spans="3:23" s="66" customFormat="1" ht="39" customHeight="1">
      <c r="C594" s="82"/>
      <c r="D594" s="82"/>
      <c r="E594" s="82"/>
      <c r="F594" s="82"/>
      <c r="G594" s="82"/>
      <c r="H594" s="82"/>
      <c r="I594" s="82"/>
      <c r="J594" s="82"/>
      <c r="K594" s="82"/>
      <c r="L594" s="82"/>
      <c r="M594" s="82"/>
      <c r="N594" s="82"/>
      <c r="O594" s="82"/>
      <c r="P594" s="82"/>
      <c r="Q594" s="82"/>
      <c r="R594" s="82"/>
      <c r="S594" s="82"/>
      <c r="T594" s="82"/>
      <c r="U594" s="82"/>
      <c r="V594" s="83"/>
      <c r="W594" s="243"/>
    </row>
    <row r="595" spans="3:23" s="66" customFormat="1" ht="39" customHeight="1">
      <c r="C595" s="82"/>
      <c r="D595" s="82"/>
      <c r="E595" s="82"/>
      <c r="F595" s="82"/>
      <c r="G595" s="82"/>
      <c r="H595" s="82"/>
      <c r="I595" s="82"/>
      <c r="J595" s="82"/>
      <c r="K595" s="82"/>
      <c r="L595" s="82"/>
      <c r="M595" s="82"/>
      <c r="N595" s="82"/>
      <c r="O595" s="82"/>
      <c r="P595" s="82"/>
      <c r="Q595" s="82"/>
      <c r="R595" s="82"/>
      <c r="S595" s="82"/>
      <c r="T595" s="82"/>
      <c r="U595" s="82"/>
      <c r="V595" s="83"/>
      <c r="W595" s="243"/>
    </row>
    <row r="596" spans="3:23" s="66" customFormat="1" ht="39" customHeight="1">
      <c r="C596" s="82"/>
      <c r="D596" s="82"/>
      <c r="E596" s="82"/>
      <c r="F596" s="82"/>
      <c r="G596" s="82"/>
      <c r="H596" s="82"/>
      <c r="I596" s="82"/>
      <c r="J596" s="82"/>
      <c r="K596" s="82"/>
      <c r="L596" s="82"/>
      <c r="M596" s="82"/>
      <c r="N596" s="82"/>
      <c r="O596" s="82"/>
      <c r="P596" s="82"/>
      <c r="Q596" s="82"/>
      <c r="R596" s="82"/>
      <c r="S596" s="82"/>
      <c r="T596" s="82"/>
      <c r="U596" s="82"/>
      <c r="V596" s="83"/>
      <c r="W596" s="243"/>
    </row>
    <row r="597" spans="3:23" s="66" customFormat="1" ht="39" customHeight="1">
      <c r="C597" s="82"/>
      <c r="D597" s="82"/>
      <c r="E597" s="82"/>
      <c r="F597" s="82"/>
      <c r="G597" s="82"/>
      <c r="H597" s="82"/>
      <c r="I597" s="82"/>
      <c r="J597" s="82"/>
      <c r="K597" s="82"/>
      <c r="L597" s="82"/>
      <c r="M597" s="82"/>
      <c r="N597" s="82"/>
      <c r="O597" s="82"/>
      <c r="P597" s="82"/>
      <c r="Q597" s="82"/>
      <c r="R597" s="82"/>
      <c r="S597" s="82"/>
      <c r="T597" s="82"/>
      <c r="U597" s="82"/>
      <c r="V597" s="83"/>
      <c r="W597" s="243"/>
    </row>
    <row r="598" spans="3:23" s="66" customFormat="1" ht="39" customHeight="1">
      <c r="C598" s="82"/>
      <c r="D598" s="82"/>
      <c r="E598" s="82"/>
      <c r="F598" s="82"/>
      <c r="G598" s="82"/>
      <c r="H598" s="82"/>
      <c r="I598" s="82"/>
      <c r="J598" s="82"/>
      <c r="K598" s="82"/>
      <c r="L598" s="82"/>
      <c r="M598" s="82"/>
      <c r="N598" s="82"/>
      <c r="O598" s="82"/>
      <c r="P598" s="82"/>
      <c r="Q598" s="82"/>
      <c r="R598" s="82"/>
      <c r="S598" s="82"/>
      <c r="T598" s="82"/>
      <c r="U598" s="82"/>
      <c r="V598" s="83"/>
      <c r="W598" s="243"/>
    </row>
    <row r="599" spans="3:23" s="66" customFormat="1" ht="39" customHeight="1">
      <c r="C599" s="82"/>
      <c r="D599" s="82"/>
      <c r="E599" s="82"/>
      <c r="F599" s="82"/>
      <c r="G599" s="82"/>
      <c r="H599" s="82"/>
      <c r="I599" s="82"/>
      <c r="J599" s="82"/>
      <c r="K599" s="82"/>
      <c r="L599" s="82"/>
      <c r="M599" s="82"/>
      <c r="N599" s="82"/>
      <c r="O599" s="82"/>
      <c r="P599" s="82"/>
      <c r="Q599" s="82"/>
      <c r="R599" s="82"/>
      <c r="S599" s="82"/>
      <c r="T599" s="82"/>
      <c r="U599" s="82"/>
      <c r="V599" s="83"/>
      <c r="W599" s="243"/>
    </row>
    <row r="600" spans="3:23" s="66" customFormat="1" ht="39" customHeight="1">
      <c r="C600" s="82"/>
      <c r="D600" s="82"/>
      <c r="E600" s="82"/>
      <c r="F600" s="82"/>
      <c r="G600" s="82"/>
      <c r="H600" s="82"/>
      <c r="I600" s="82"/>
      <c r="J600" s="82"/>
      <c r="K600" s="82"/>
      <c r="L600" s="82"/>
      <c r="M600" s="82"/>
      <c r="N600" s="82"/>
      <c r="O600" s="82"/>
      <c r="P600" s="82"/>
      <c r="Q600" s="82"/>
      <c r="R600" s="82"/>
      <c r="S600" s="82"/>
      <c r="T600" s="82"/>
      <c r="U600" s="82"/>
      <c r="V600" s="83"/>
      <c r="W600" s="243"/>
    </row>
    <row r="601" spans="3:23" s="66" customFormat="1" ht="39" customHeight="1">
      <c r="C601" s="82"/>
      <c r="D601" s="82"/>
      <c r="E601" s="82"/>
      <c r="F601" s="82"/>
      <c r="G601" s="82"/>
      <c r="H601" s="82"/>
      <c r="I601" s="82"/>
      <c r="J601" s="82"/>
      <c r="K601" s="82"/>
      <c r="L601" s="82"/>
      <c r="M601" s="82"/>
      <c r="N601" s="82"/>
      <c r="O601" s="82"/>
      <c r="P601" s="82"/>
      <c r="Q601" s="82"/>
      <c r="R601" s="82"/>
      <c r="S601" s="82"/>
      <c r="T601" s="82"/>
      <c r="U601" s="82"/>
      <c r="V601" s="83"/>
      <c r="W601" s="243"/>
    </row>
    <row r="602" spans="3:23" s="66" customFormat="1" ht="39" customHeight="1">
      <c r="C602" s="82"/>
      <c r="D602" s="82"/>
      <c r="E602" s="82"/>
      <c r="F602" s="82"/>
      <c r="G602" s="82"/>
      <c r="H602" s="82"/>
      <c r="I602" s="82"/>
      <c r="J602" s="82"/>
      <c r="K602" s="82"/>
      <c r="L602" s="82"/>
      <c r="M602" s="82"/>
      <c r="N602" s="82"/>
      <c r="O602" s="82"/>
      <c r="P602" s="82"/>
      <c r="Q602" s="82"/>
      <c r="R602" s="82"/>
      <c r="S602" s="82"/>
      <c r="T602" s="82"/>
      <c r="U602" s="82"/>
      <c r="V602" s="83"/>
      <c r="W602" s="243"/>
    </row>
    <row r="603" spans="3:23" s="66" customFormat="1" ht="39" customHeight="1">
      <c r="C603" s="82"/>
      <c r="D603" s="82"/>
      <c r="E603" s="82"/>
      <c r="F603" s="82"/>
      <c r="G603" s="82"/>
      <c r="H603" s="82"/>
      <c r="I603" s="82"/>
      <c r="J603" s="82"/>
      <c r="K603" s="82"/>
      <c r="L603" s="82"/>
      <c r="M603" s="82"/>
      <c r="N603" s="82"/>
      <c r="O603" s="82"/>
      <c r="P603" s="82"/>
      <c r="Q603" s="82"/>
      <c r="R603" s="82"/>
      <c r="S603" s="82"/>
      <c r="T603" s="82"/>
      <c r="U603" s="82"/>
      <c r="V603" s="83"/>
      <c r="W603" s="243"/>
    </row>
    <row r="604" spans="3:23" s="66" customFormat="1" ht="39" customHeight="1">
      <c r="C604" s="82"/>
      <c r="D604" s="82"/>
      <c r="E604" s="82"/>
      <c r="F604" s="82"/>
      <c r="G604" s="82"/>
      <c r="H604" s="82"/>
      <c r="I604" s="82"/>
      <c r="J604" s="82"/>
      <c r="K604" s="82"/>
      <c r="L604" s="82"/>
      <c r="M604" s="82"/>
      <c r="N604" s="82"/>
      <c r="O604" s="82"/>
      <c r="P604" s="82"/>
      <c r="Q604" s="82"/>
      <c r="R604" s="82"/>
      <c r="S604" s="82"/>
      <c r="T604" s="82"/>
      <c r="U604" s="82"/>
      <c r="V604" s="83"/>
      <c r="W604" s="243"/>
    </row>
    <row r="605" spans="3:23" s="66" customFormat="1" ht="39" customHeight="1">
      <c r="C605" s="82"/>
      <c r="D605" s="82"/>
      <c r="E605" s="82"/>
      <c r="F605" s="82"/>
      <c r="G605" s="82"/>
      <c r="H605" s="82"/>
      <c r="I605" s="82"/>
      <c r="J605" s="82"/>
      <c r="K605" s="82"/>
      <c r="L605" s="82"/>
      <c r="M605" s="82"/>
      <c r="N605" s="82"/>
      <c r="O605" s="82"/>
      <c r="P605" s="82"/>
      <c r="Q605" s="82"/>
      <c r="R605" s="82"/>
      <c r="S605" s="82"/>
      <c r="T605" s="82"/>
      <c r="U605" s="82"/>
      <c r="V605" s="83"/>
      <c r="W605" s="243"/>
    </row>
    <row r="606" spans="3:23" s="66" customFormat="1" ht="39" customHeight="1">
      <c r="C606" s="82"/>
      <c r="D606" s="82"/>
      <c r="E606" s="82"/>
      <c r="F606" s="82"/>
      <c r="G606" s="82"/>
      <c r="H606" s="82"/>
      <c r="I606" s="82"/>
      <c r="J606" s="82"/>
      <c r="K606" s="82"/>
      <c r="L606" s="82"/>
      <c r="M606" s="82"/>
      <c r="N606" s="82"/>
      <c r="O606" s="82"/>
      <c r="P606" s="82"/>
      <c r="Q606" s="82"/>
      <c r="R606" s="82"/>
      <c r="S606" s="82"/>
      <c r="T606" s="82"/>
      <c r="U606" s="82"/>
      <c r="V606" s="83"/>
      <c r="W606" s="243"/>
    </row>
    <row r="607" spans="3:23" s="66" customFormat="1" ht="39" customHeight="1">
      <c r="C607" s="82"/>
      <c r="D607" s="82"/>
      <c r="E607" s="82"/>
      <c r="F607" s="82"/>
      <c r="G607" s="82"/>
      <c r="H607" s="82"/>
      <c r="I607" s="82"/>
      <c r="J607" s="82"/>
      <c r="K607" s="82"/>
      <c r="L607" s="82"/>
      <c r="M607" s="82"/>
      <c r="N607" s="82"/>
      <c r="O607" s="82"/>
      <c r="P607" s="82"/>
      <c r="Q607" s="82"/>
      <c r="R607" s="82"/>
      <c r="S607" s="82"/>
      <c r="T607" s="82"/>
      <c r="U607" s="82"/>
      <c r="V607" s="83"/>
      <c r="W607" s="243"/>
    </row>
    <row r="608" spans="3:23" s="66" customFormat="1" ht="39" customHeight="1">
      <c r="C608" s="82"/>
      <c r="D608" s="82"/>
      <c r="E608" s="82"/>
      <c r="F608" s="82"/>
      <c r="G608" s="82"/>
      <c r="H608" s="82"/>
      <c r="I608" s="82"/>
      <c r="J608" s="82"/>
      <c r="K608" s="82"/>
      <c r="L608" s="82"/>
      <c r="M608" s="82"/>
      <c r="N608" s="82"/>
      <c r="O608" s="82"/>
      <c r="P608" s="82"/>
      <c r="Q608" s="82"/>
      <c r="R608" s="82"/>
      <c r="S608" s="82"/>
      <c r="T608" s="82"/>
      <c r="U608" s="82"/>
      <c r="V608" s="83"/>
      <c r="W608" s="243"/>
    </row>
    <row r="609" spans="3:23" s="66" customFormat="1" ht="39" customHeight="1">
      <c r="C609" s="82"/>
      <c r="D609" s="82"/>
      <c r="E609" s="82"/>
      <c r="F609" s="82"/>
      <c r="G609" s="82"/>
      <c r="H609" s="82"/>
      <c r="I609" s="82"/>
      <c r="J609" s="82"/>
      <c r="K609" s="82"/>
      <c r="L609" s="82"/>
      <c r="M609" s="82"/>
      <c r="N609" s="82"/>
      <c r="O609" s="82"/>
      <c r="P609" s="82"/>
      <c r="Q609" s="82"/>
      <c r="R609" s="82"/>
      <c r="S609" s="82"/>
      <c r="T609" s="82"/>
      <c r="U609" s="82"/>
      <c r="V609" s="83"/>
      <c r="W609" s="243"/>
    </row>
    <row r="610" spans="3:23" s="66" customFormat="1" ht="39" customHeight="1">
      <c r="C610" s="82"/>
      <c r="D610" s="82"/>
      <c r="E610" s="82"/>
      <c r="F610" s="82"/>
      <c r="G610" s="82"/>
      <c r="H610" s="82"/>
      <c r="I610" s="82"/>
      <c r="J610" s="82"/>
      <c r="K610" s="82"/>
      <c r="L610" s="82"/>
      <c r="M610" s="82"/>
      <c r="N610" s="82"/>
      <c r="O610" s="82"/>
      <c r="P610" s="82"/>
      <c r="Q610" s="82"/>
      <c r="R610" s="82"/>
      <c r="S610" s="82"/>
      <c r="T610" s="82"/>
      <c r="U610" s="82"/>
      <c r="V610" s="83"/>
      <c r="W610" s="243"/>
    </row>
    <row r="611" spans="3:23" s="66" customFormat="1" ht="39" customHeight="1">
      <c r="C611" s="82"/>
      <c r="D611" s="82"/>
      <c r="E611" s="82"/>
      <c r="F611" s="82"/>
      <c r="G611" s="82"/>
      <c r="H611" s="82"/>
      <c r="I611" s="82"/>
      <c r="J611" s="82"/>
      <c r="K611" s="82"/>
      <c r="L611" s="82"/>
      <c r="M611" s="82"/>
      <c r="N611" s="82"/>
      <c r="O611" s="82"/>
      <c r="P611" s="82"/>
      <c r="Q611" s="82"/>
      <c r="R611" s="82"/>
      <c r="S611" s="82"/>
      <c r="T611" s="82"/>
      <c r="U611" s="82"/>
      <c r="V611" s="83"/>
      <c r="W611" s="243"/>
    </row>
    <row r="612" spans="3:23" s="66" customFormat="1" ht="39" customHeight="1">
      <c r="C612" s="82"/>
      <c r="D612" s="82"/>
      <c r="E612" s="82"/>
      <c r="F612" s="82"/>
      <c r="G612" s="82"/>
      <c r="H612" s="82"/>
      <c r="I612" s="82"/>
      <c r="J612" s="82"/>
      <c r="K612" s="82"/>
      <c r="L612" s="82"/>
      <c r="M612" s="82"/>
      <c r="N612" s="82"/>
      <c r="O612" s="82"/>
      <c r="P612" s="82"/>
      <c r="Q612" s="82"/>
      <c r="R612" s="82"/>
      <c r="S612" s="82"/>
      <c r="T612" s="82"/>
      <c r="U612" s="82"/>
      <c r="V612" s="83"/>
      <c r="W612" s="243"/>
    </row>
    <row r="613" spans="3:23" s="66" customFormat="1" ht="39" customHeight="1">
      <c r="C613" s="82"/>
      <c r="D613" s="82"/>
      <c r="E613" s="82"/>
      <c r="F613" s="82"/>
      <c r="G613" s="82"/>
      <c r="H613" s="82"/>
      <c r="I613" s="82"/>
      <c r="J613" s="82"/>
      <c r="K613" s="82"/>
      <c r="L613" s="82"/>
      <c r="M613" s="82"/>
      <c r="N613" s="82"/>
      <c r="O613" s="82"/>
      <c r="P613" s="82"/>
      <c r="Q613" s="82"/>
      <c r="R613" s="82"/>
      <c r="S613" s="82"/>
      <c r="T613" s="82"/>
      <c r="U613" s="82"/>
      <c r="V613" s="83"/>
      <c r="W613" s="243"/>
    </row>
    <row r="614" spans="3:23" s="66" customFormat="1" ht="39" customHeight="1">
      <c r="C614" s="82"/>
      <c r="D614" s="82"/>
      <c r="E614" s="82"/>
      <c r="F614" s="82"/>
      <c r="G614" s="82"/>
      <c r="H614" s="82"/>
      <c r="I614" s="82"/>
      <c r="J614" s="82"/>
      <c r="K614" s="82"/>
      <c r="L614" s="82"/>
      <c r="M614" s="82"/>
      <c r="N614" s="82"/>
      <c r="O614" s="82"/>
      <c r="P614" s="82"/>
      <c r="Q614" s="82"/>
      <c r="R614" s="82"/>
      <c r="S614" s="82"/>
      <c r="T614" s="82"/>
      <c r="U614" s="82"/>
      <c r="V614" s="83"/>
      <c r="W614" s="243"/>
    </row>
    <row r="615" spans="3:23" s="66" customFormat="1" ht="39" customHeight="1">
      <c r="C615" s="82"/>
      <c r="D615" s="82"/>
      <c r="E615" s="82"/>
      <c r="F615" s="82"/>
      <c r="G615" s="82"/>
      <c r="H615" s="82"/>
      <c r="I615" s="82"/>
      <c r="J615" s="82"/>
      <c r="K615" s="82"/>
      <c r="L615" s="82"/>
      <c r="M615" s="82"/>
      <c r="N615" s="82"/>
      <c r="O615" s="82"/>
      <c r="P615" s="82"/>
      <c r="Q615" s="82"/>
      <c r="R615" s="82"/>
      <c r="S615" s="82"/>
      <c r="T615" s="82"/>
      <c r="U615" s="82"/>
      <c r="V615" s="83"/>
      <c r="W615" s="243"/>
    </row>
    <row r="616" spans="3:23" s="66" customFormat="1" ht="39" customHeight="1">
      <c r="C616" s="82"/>
      <c r="D616" s="82"/>
      <c r="E616" s="82"/>
      <c r="F616" s="82"/>
      <c r="G616" s="82"/>
      <c r="H616" s="82"/>
      <c r="I616" s="82"/>
      <c r="J616" s="82"/>
      <c r="K616" s="82"/>
      <c r="L616" s="82"/>
      <c r="M616" s="82"/>
      <c r="N616" s="82"/>
      <c r="O616" s="82"/>
      <c r="P616" s="82"/>
      <c r="Q616" s="82"/>
      <c r="R616" s="82"/>
      <c r="S616" s="82"/>
      <c r="T616" s="82"/>
      <c r="U616" s="82"/>
      <c r="V616" s="83"/>
      <c r="W616" s="243"/>
    </row>
    <row r="617" spans="3:23" s="66" customFormat="1" ht="39" customHeight="1">
      <c r="C617" s="82"/>
      <c r="D617" s="82"/>
      <c r="E617" s="82"/>
      <c r="F617" s="82"/>
      <c r="G617" s="82"/>
      <c r="H617" s="82"/>
      <c r="I617" s="82"/>
      <c r="J617" s="82"/>
      <c r="K617" s="82"/>
      <c r="L617" s="82"/>
      <c r="M617" s="82"/>
      <c r="N617" s="82"/>
      <c r="O617" s="82"/>
      <c r="P617" s="82"/>
      <c r="Q617" s="82"/>
      <c r="R617" s="82"/>
      <c r="S617" s="82"/>
      <c r="T617" s="82"/>
      <c r="U617" s="82"/>
      <c r="V617" s="83"/>
      <c r="W617" s="243"/>
    </row>
    <row r="618" spans="3:23" s="66" customFormat="1" ht="39" customHeight="1">
      <c r="C618" s="82"/>
      <c r="D618" s="82"/>
      <c r="E618" s="82"/>
      <c r="F618" s="82"/>
      <c r="G618" s="82"/>
      <c r="H618" s="82"/>
      <c r="I618" s="82"/>
      <c r="J618" s="82"/>
      <c r="K618" s="82"/>
      <c r="L618" s="82"/>
      <c r="M618" s="82"/>
      <c r="N618" s="82"/>
      <c r="O618" s="82"/>
      <c r="P618" s="82"/>
      <c r="Q618" s="82"/>
      <c r="R618" s="82"/>
      <c r="S618" s="82"/>
      <c r="T618" s="82"/>
      <c r="U618" s="82"/>
      <c r="V618" s="83"/>
      <c r="W618" s="243"/>
    </row>
    <row r="619" spans="3:23" s="66" customFormat="1" ht="39" customHeight="1">
      <c r="C619" s="82"/>
      <c r="D619" s="82"/>
      <c r="E619" s="82"/>
      <c r="F619" s="82"/>
      <c r="G619" s="82"/>
      <c r="H619" s="82"/>
      <c r="I619" s="82"/>
      <c r="J619" s="82"/>
      <c r="K619" s="82"/>
      <c r="L619" s="82"/>
      <c r="M619" s="82"/>
      <c r="N619" s="82"/>
      <c r="O619" s="82"/>
      <c r="P619" s="82"/>
      <c r="Q619" s="82"/>
      <c r="R619" s="82"/>
      <c r="S619" s="82"/>
      <c r="T619" s="82"/>
      <c r="U619" s="82"/>
      <c r="V619" s="83"/>
      <c r="W619" s="243"/>
    </row>
    <row r="620" spans="3:23" s="66" customFormat="1" ht="39" customHeight="1">
      <c r="C620" s="82"/>
      <c r="D620" s="82"/>
      <c r="E620" s="82"/>
      <c r="F620" s="82"/>
      <c r="G620" s="82"/>
      <c r="H620" s="82"/>
      <c r="I620" s="82"/>
      <c r="J620" s="82"/>
      <c r="K620" s="82"/>
      <c r="L620" s="82"/>
      <c r="M620" s="82"/>
      <c r="N620" s="82"/>
      <c r="O620" s="82"/>
      <c r="P620" s="82"/>
      <c r="Q620" s="82"/>
      <c r="R620" s="82"/>
      <c r="S620" s="82"/>
      <c r="T620" s="82"/>
      <c r="U620" s="82"/>
      <c r="V620" s="83"/>
      <c r="W620" s="243"/>
    </row>
    <row r="621" spans="3:23" s="66" customFormat="1" ht="39" customHeight="1">
      <c r="C621" s="82"/>
      <c r="D621" s="82"/>
      <c r="E621" s="82"/>
      <c r="F621" s="82"/>
      <c r="G621" s="82"/>
      <c r="H621" s="82"/>
      <c r="I621" s="82"/>
      <c r="J621" s="82"/>
      <c r="K621" s="82"/>
      <c r="L621" s="82"/>
      <c r="M621" s="82"/>
      <c r="N621" s="82"/>
      <c r="O621" s="82"/>
      <c r="P621" s="82"/>
      <c r="Q621" s="82"/>
      <c r="R621" s="82"/>
      <c r="S621" s="82"/>
      <c r="T621" s="82"/>
      <c r="U621" s="82"/>
      <c r="V621" s="83"/>
      <c r="W621" s="243"/>
    </row>
    <row r="622" spans="3:23" s="66" customFormat="1" ht="39" customHeight="1">
      <c r="C622" s="82"/>
      <c r="D622" s="82"/>
      <c r="E622" s="82"/>
      <c r="F622" s="82"/>
      <c r="G622" s="82"/>
      <c r="H622" s="82"/>
      <c r="I622" s="82"/>
      <c r="J622" s="82"/>
      <c r="K622" s="82"/>
      <c r="L622" s="82"/>
      <c r="M622" s="82"/>
      <c r="N622" s="82"/>
      <c r="O622" s="82"/>
      <c r="P622" s="82"/>
      <c r="Q622" s="82"/>
      <c r="R622" s="82"/>
      <c r="S622" s="82"/>
      <c r="T622" s="82"/>
      <c r="U622" s="82"/>
      <c r="V622" s="83"/>
      <c r="W622" s="243"/>
    </row>
    <row r="623" spans="3:23" s="66" customFormat="1" ht="39" customHeight="1">
      <c r="C623" s="82"/>
      <c r="D623" s="82"/>
      <c r="E623" s="82"/>
      <c r="F623" s="82"/>
      <c r="G623" s="82"/>
      <c r="H623" s="82"/>
      <c r="I623" s="82"/>
      <c r="J623" s="82"/>
      <c r="K623" s="82"/>
      <c r="L623" s="82"/>
      <c r="M623" s="82"/>
      <c r="N623" s="82"/>
      <c r="O623" s="82"/>
      <c r="P623" s="82"/>
      <c r="Q623" s="82"/>
      <c r="R623" s="82"/>
      <c r="S623" s="82"/>
      <c r="T623" s="82"/>
      <c r="U623" s="82"/>
      <c r="V623" s="83"/>
      <c r="W623" s="243"/>
    </row>
    <row r="624" spans="3:23" s="66" customFormat="1" ht="39" customHeight="1">
      <c r="C624" s="82"/>
      <c r="D624" s="82"/>
      <c r="E624" s="82"/>
      <c r="F624" s="82"/>
      <c r="G624" s="82"/>
      <c r="H624" s="82"/>
      <c r="I624" s="82"/>
      <c r="J624" s="82"/>
      <c r="K624" s="82"/>
      <c r="L624" s="82"/>
      <c r="M624" s="82"/>
      <c r="N624" s="82"/>
      <c r="O624" s="82"/>
      <c r="P624" s="82"/>
      <c r="Q624" s="82"/>
      <c r="R624" s="82"/>
      <c r="S624" s="82"/>
      <c r="T624" s="82"/>
      <c r="U624" s="82"/>
      <c r="V624" s="83"/>
      <c r="W624" s="243"/>
    </row>
    <row r="625" spans="3:23" s="66" customFormat="1" ht="39" customHeight="1">
      <c r="C625" s="82"/>
      <c r="D625" s="82"/>
      <c r="E625" s="82"/>
      <c r="F625" s="82"/>
      <c r="G625" s="82"/>
      <c r="H625" s="82"/>
      <c r="I625" s="82"/>
      <c r="J625" s="82"/>
      <c r="K625" s="82"/>
      <c r="L625" s="82"/>
      <c r="M625" s="82"/>
      <c r="N625" s="82"/>
      <c r="O625" s="82"/>
      <c r="P625" s="82"/>
      <c r="Q625" s="82"/>
      <c r="R625" s="82"/>
      <c r="S625" s="82"/>
      <c r="T625" s="82"/>
      <c r="U625" s="82"/>
      <c r="V625" s="83"/>
      <c r="W625" s="243"/>
    </row>
    <row r="626" spans="3:23" s="66" customFormat="1" ht="39" customHeight="1">
      <c r="C626" s="82"/>
      <c r="D626" s="82"/>
      <c r="E626" s="82"/>
      <c r="F626" s="82"/>
      <c r="G626" s="82"/>
      <c r="H626" s="82"/>
      <c r="I626" s="82"/>
      <c r="J626" s="82"/>
      <c r="K626" s="82"/>
      <c r="L626" s="82"/>
      <c r="M626" s="82"/>
      <c r="N626" s="82"/>
      <c r="O626" s="82"/>
      <c r="P626" s="82"/>
      <c r="Q626" s="82"/>
      <c r="R626" s="82"/>
      <c r="S626" s="82"/>
      <c r="T626" s="82"/>
      <c r="U626" s="82"/>
      <c r="V626" s="83"/>
      <c r="W626" s="243"/>
    </row>
    <row r="627" spans="3:23" s="66" customFormat="1" ht="39" customHeight="1">
      <c r="C627" s="82"/>
      <c r="D627" s="82"/>
      <c r="E627" s="82"/>
      <c r="F627" s="82"/>
      <c r="G627" s="82"/>
      <c r="H627" s="82"/>
      <c r="I627" s="82"/>
      <c r="J627" s="82"/>
      <c r="K627" s="82"/>
      <c r="L627" s="82"/>
      <c r="M627" s="82"/>
      <c r="N627" s="82"/>
      <c r="O627" s="82"/>
      <c r="P627" s="82"/>
      <c r="Q627" s="82"/>
      <c r="R627" s="82"/>
      <c r="S627" s="82"/>
      <c r="T627" s="82"/>
      <c r="U627" s="82"/>
      <c r="V627" s="83"/>
      <c r="W627" s="243"/>
    </row>
    <row r="628" spans="3:23" s="66" customFormat="1" ht="39" customHeight="1">
      <c r="C628" s="82"/>
      <c r="D628" s="82"/>
      <c r="E628" s="82"/>
      <c r="F628" s="82"/>
      <c r="G628" s="82"/>
      <c r="H628" s="82"/>
      <c r="I628" s="82"/>
      <c r="J628" s="82"/>
      <c r="K628" s="82"/>
      <c r="L628" s="82"/>
      <c r="M628" s="82"/>
      <c r="N628" s="82"/>
      <c r="O628" s="82"/>
      <c r="P628" s="82"/>
      <c r="Q628" s="82"/>
      <c r="R628" s="82"/>
      <c r="S628" s="82"/>
      <c r="T628" s="82"/>
      <c r="U628" s="82"/>
      <c r="V628" s="83"/>
      <c r="W628" s="243"/>
    </row>
    <row r="629" spans="3:23" s="66" customFormat="1" ht="39" customHeight="1">
      <c r="C629" s="82"/>
      <c r="D629" s="82"/>
      <c r="E629" s="82"/>
      <c r="F629" s="82"/>
      <c r="G629" s="82"/>
      <c r="H629" s="82"/>
      <c r="I629" s="82"/>
      <c r="J629" s="82"/>
      <c r="K629" s="82"/>
      <c r="L629" s="82"/>
      <c r="M629" s="82"/>
      <c r="N629" s="82"/>
      <c r="O629" s="82"/>
      <c r="P629" s="82"/>
      <c r="Q629" s="82"/>
      <c r="R629" s="82"/>
      <c r="S629" s="82"/>
      <c r="T629" s="82"/>
      <c r="U629" s="82"/>
      <c r="V629" s="83"/>
      <c r="W629" s="243"/>
    </row>
    <row r="630" spans="3:23" s="66" customFormat="1" ht="39" customHeight="1">
      <c r="C630" s="82"/>
      <c r="D630" s="82"/>
      <c r="E630" s="82"/>
      <c r="F630" s="82"/>
      <c r="G630" s="82"/>
      <c r="H630" s="82"/>
      <c r="I630" s="82"/>
      <c r="J630" s="82"/>
      <c r="K630" s="82"/>
      <c r="L630" s="82"/>
      <c r="M630" s="82"/>
      <c r="N630" s="82"/>
      <c r="O630" s="82"/>
      <c r="P630" s="82"/>
      <c r="Q630" s="82"/>
      <c r="R630" s="82"/>
      <c r="S630" s="82"/>
      <c r="T630" s="82"/>
      <c r="U630" s="82"/>
      <c r="V630" s="83"/>
      <c r="W630" s="243"/>
    </row>
    <row r="631" spans="3:23" s="66" customFormat="1" ht="39" customHeight="1">
      <c r="C631" s="82"/>
      <c r="D631" s="82"/>
      <c r="E631" s="82"/>
      <c r="F631" s="82"/>
      <c r="G631" s="82"/>
      <c r="H631" s="82"/>
      <c r="I631" s="82"/>
      <c r="J631" s="82"/>
      <c r="K631" s="82"/>
      <c r="L631" s="82"/>
      <c r="M631" s="82"/>
      <c r="N631" s="82"/>
      <c r="O631" s="82"/>
      <c r="P631" s="82"/>
      <c r="Q631" s="82"/>
      <c r="R631" s="82"/>
      <c r="S631" s="82"/>
      <c r="T631" s="82"/>
      <c r="U631" s="82"/>
      <c r="V631" s="83"/>
      <c r="W631" s="243"/>
    </row>
    <row r="632" spans="3:23" s="66" customFormat="1" ht="39" customHeight="1">
      <c r="C632" s="82"/>
      <c r="D632" s="82"/>
      <c r="E632" s="82"/>
      <c r="F632" s="82"/>
      <c r="G632" s="82"/>
      <c r="H632" s="82"/>
      <c r="I632" s="82"/>
      <c r="J632" s="82"/>
      <c r="K632" s="82"/>
      <c r="L632" s="82"/>
      <c r="M632" s="82"/>
      <c r="N632" s="82"/>
      <c r="O632" s="82"/>
      <c r="P632" s="82"/>
      <c r="Q632" s="82"/>
      <c r="R632" s="82"/>
      <c r="S632" s="82"/>
      <c r="T632" s="82"/>
      <c r="U632" s="82"/>
      <c r="V632" s="83"/>
      <c r="W632" s="243"/>
    </row>
    <row r="633" spans="3:23" s="66" customFormat="1" ht="39" customHeight="1">
      <c r="C633" s="82"/>
      <c r="D633" s="82"/>
      <c r="E633" s="82"/>
      <c r="F633" s="82"/>
      <c r="G633" s="82"/>
      <c r="H633" s="82"/>
      <c r="I633" s="82"/>
      <c r="J633" s="82"/>
      <c r="K633" s="82"/>
      <c r="L633" s="82"/>
      <c r="M633" s="82"/>
      <c r="N633" s="82"/>
      <c r="O633" s="82"/>
      <c r="P633" s="82"/>
      <c r="Q633" s="82"/>
      <c r="R633" s="82"/>
      <c r="S633" s="82"/>
      <c r="T633" s="82"/>
      <c r="U633" s="82"/>
      <c r="V633" s="83"/>
      <c r="W633" s="243"/>
    </row>
    <row r="634" spans="3:23" s="66" customFormat="1" ht="39" customHeight="1">
      <c r="C634" s="82"/>
      <c r="D634" s="82"/>
      <c r="E634" s="82"/>
      <c r="F634" s="82"/>
      <c r="G634" s="82"/>
      <c r="H634" s="82"/>
      <c r="I634" s="82"/>
      <c r="J634" s="82"/>
      <c r="K634" s="82"/>
      <c r="L634" s="82"/>
      <c r="M634" s="82"/>
      <c r="N634" s="82"/>
      <c r="O634" s="82"/>
      <c r="P634" s="82"/>
      <c r="Q634" s="82"/>
      <c r="R634" s="82"/>
      <c r="S634" s="82"/>
      <c r="T634" s="82"/>
      <c r="U634" s="82"/>
      <c r="V634" s="83"/>
      <c r="W634" s="243"/>
    </row>
    <row r="635" spans="3:23" s="66" customFormat="1" ht="39" customHeight="1">
      <c r="C635" s="82"/>
      <c r="D635" s="82"/>
      <c r="E635" s="82"/>
      <c r="F635" s="82"/>
      <c r="G635" s="82"/>
      <c r="H635" s="82"/>
      <c r="I635" s="82"/>
      <c r="J635" s="82"/>
      <c r="K635" s="82"/>
      <c r="L635" s="82"/>
      <c r="M635" s="82"/>
      <c r="N635" s="82"/>
      <c r="O635" s="82"/>
      <c r="P635" s="82"/>
      <c r="Q635" s="82"/>
      <c r="R635" s="82"/>
      <c r="S635" s="82"/>
      <c r="T635" s="82"/>
      <c r="U635" s="82"/>
      <c r="V635" s="83"/>
      <c r="W635" s="243"/>
    </row>
    <row r="636" spans="3:23" s="66" customFormat="1" ht="39" customHeight="1">
      <c r="C636" s="82"/>
      <c r="D636" s="82"/>
      <c r="E636" s="82"/>
      <c r="F636" s="82"/>
      <c r="G636" s="82"/>
      <c r="H636" s="82"/>
      <c r="I636" s="82"/>
      <c r="J636" s="82"/>
      <c r="K636" s="82"/>
      <c r="L636" s="82"/>
      <c r="M636" s="82"/>
      <c r="N636" s="82"/>
      <c r="O636" s="82"/>
      <c r="P636" s="82"/>
      <c r="Q636" s="82"/>
      <c r="R636" s="82"/>
      <c r="S636" s="82"/>
      <c r="T636" s="82"/>
      <c r="U636" s="82"/>
      <c r="V636" s="83"/>
      <c r="W636" s="243"/>
    </row>
    <row r="637" spans="3:23" s="66" customFormat="1" ht="39" customHeight="1">
      <c r="C637" s="82"/>
      <c r="D637" s="82"/>
      <c r="E637" s="82"/>
      <c r="F637" s="82"/>
      <c r="G637" s="82"/>
      <c r="H637" s="82"/>
      <c r="I637" s="82"/>
      <c r="J637" s="82"/>
      <c r="K637" s="82"/>
      <c r="L637" s="82"/>
      <c r="M637" s="82"/>
      <c r="N637" s="82"/>
      <c r="O637" s="82"/>
      <c r="P637" s="82"/>
      <c r="Q637" s="82"/>
      <c r="R637" s="82"/>
      <c r="S637" s="82"/>
      <c r="T637" s="82"/>
      <c r="U637" s="82"/>
      <c r="V637" s="83"/>
      <c r="W637" s="243"/>
    </row>
    <row r="638" spans="3:23" s="66" customFormat="1" ht="39" customHeight="1">
      <c r="C638" s="82"/>
      <c r="D638" s="82"/>
      <c r="E638" s="82"/>
      <c r="F638" s="82"/>
      <c r="G638" s="82"/>
      <c r="H638" s="82"/>
      <c r="I638" s="82"/>
      <c r="J638" s="82"/>
      <c r="K638" s="82"/>
      <c r="L638" s="82"/>
      <c r="M638" s="82"/>
      <c r="N638" s="82"/>
      <c r="O638" s="82"/>
      <c r="P638" s="82"/>
      <c r="Q638" s="82"/>
      <c r="R638" s="82"/>
      <c r="S638" s="82"/>
      <c r="T638" s="82"/>
      <c r="U638" s="82"/>
      <c r="V638" s="83"/>
      <c r="W638" s="243"/>
    </row>
    <row r="639" spans="3:23" s="66" customFormat="1" ht="39" customHeight="1">
      <c r="C639" s="82"/>
      <c r="D639" s="82"/>
      <c r="E639" s="82"/>
      <c r="F639" s="82"/>
      <c r="G639" s="82"/>
      <c r="H639" s="82"/>
      <c r="I639" s="82"/>
      <c r="J639" s="82"/>
      <c r="K639" s="82"/>
      <c r="L639" s="82"/>
      <c r="M639" s="82"/>
      <c r="N639" s="82"/>
      <c r="O639" s="82"/>
      <c r="P639" s="82"/>
      <c r="Q639" s="82"/>
      <c r="R639" s="82"/>
      <c r="S639" s="82"/>
      <c r="T639" s="82"/>
      <c r="U639" s="82"/>
      <c r="V639" s="83"/>
      <c r="W639" s="243"/>
    </row>
    <row r="640" spans="3:23" s="66" customFormat="1" ht="39" customHeight="1">
      <c r="C640" s="82"/>
      <c r="D640" s="82"/>
      <c r="E640" s="82"/>
      <c r="F640" s="82"/>
      <c r="G640" s="82"/>
      <c r="H640" s="82"/>
      <c r="I640" s="82"/>
      <c r="J640" s="82"/>
      <c r="K640" s="82"/>
      <c r="L640" s="82"/>
      <c r="M640" s="82"/>
      <c r="N640" s="82"/>
      <c r="O640" s="82"/>
      <c r="P640" s="82"/>
      <c r="Q640" s="82"/>
      <c r="R640" s="82"/>
      <c r="S640" s="82"/>
      <c r="T640" s="82"/>
      <c r="U640" s="82"/>
      <c r="V640" s="83"/>
      <c r="W640" s="243"/>
    </row>
    <row r="641" spans="3:23" s="66" customFormat="1" ht="39" customHeight="1">
      <c r="C641" s="82"/>
      <c r="D641" s="82"/>
      <c r="E641" s="82"/>
      <c r="F641" s="82"/>
      <c r="G641" s="82"/>
      <c r="H641" s="82"/>
      <c r="I641" s="82"/>
      <c r="J641" s="82"/>
      <c r="K641" s="82"/>
      <c r="L641" s="82"/>
      <c r="M641" s="82"/>
      <c r="N641" s="82"/>
      <c r="O641" s="82"/>
      <c r="P641" s="82"/>
      <c r="Q641" s="82"/>
      <c r="R641" s="82"/>
      <c r="S641" s="82"/>
      <c r="T641" s="82"/>
      <c r="U641" s="82"/>
      <c r="V641" s="83"/>
      <c r="W641" s="243"/>
    </row>
    <row r="642" spans="3:23" s="66" customFormat="1" ht="39" customHeight="1">
      <c r="C642" s="82"/>
      <c r="D642" s="82"/>
      <c r="E642" s="82"/>
      <c r="F642" s="82"/>
      <c r="G642" s="82"/>
      <c r="H642" s="82"/>
      <c r="I642" s="82"/>
      <c r="J642" s="82"/>
      <c r="K642" s="82"/>
      <c r="L642" s="82"/>
      <c r="M642" s="82"/>
      <c r="N642" s="82"/>
      <c r="O642" s="82"/>
      <c r="P642" s="82"/>
      <c r="Q642" s="82"/>
      <c r="R642" s="82"/>
      <c r="S642" s="82"/>
      <c r="T642" s="82"/>
      <c r="U642" s="82"/>
      <c r="V642" s="83"/>
      <c r="W642" s="243"/>
    </row>
    <row r="643" spans="3:23" s="66" customFormat="1" ht="39" customHeight="1">
      <c r="C643" s="82"/>
      <c r="D643" s="82"/>
      <c r="E643" s="82"/>
      <c r="F643" s="82"/>
      <c r="G643" s="82"/>
      <c r="H643" s="82"/>
      <c r="I643" s="82"/>
      <c r="J643" s="82"/>
      <c r="K643" s="82"/>
      <c r="L643" s="82"/>
      <c r="M643" s="82"/>
      <c r="N643" s="82"/>
      <c r="O643" s="82"/>
      <c r="P643" s="82"/>
      <c r="Q643" s="82"/>
      <c r="R643" s="82"/>
      <c r="S643" s="82"/>
      <c r="T643" s="82"/>
      <c r="U643" s="82"/>
      <c r="V643" s="83"/>
      <c r="W643" s="243"/>
    </row>
    <row r="644" spans="3:23" s="66" customFormat="1" ht="39" customHeight="1">
      <c r="C644" s="82"/>
      <c r="D644" s="82"/>
      <c r="E644" s="82"/>
      <c r="F644" s="82"/>
      <c r="G644" s="82"/>
      <c r="H644" s="82"/>
      <c r="I644" s="82"/>
      <c r="J644" s="82"/>
      <c r="K644" s="82"/>
      <c r="L644" s="82"/>
      <c r="M644" s="82"/>
      <c r="N644" s="82"/>
      <c r="O644" s="82"/>
      <c r="P644" s="82"/>
      <c r="Q644" s="82"/>
      <c r="R644" s="82"/>
      <c r="S644" s="82"/>
      <c r="T644" s="82"/>
      <c r="U644" s="82"/>
      <c r="V644" s="83"/>
      <c r="W644" s="243"/>
    </row>
    <row r="645" spans="3:23" s="66" customFormat="1" ht="39" customHeight="1">
      <c r="C645" s="82"/>
      <c r="D645" s="82"/>
      <c r="E645" s="82"/>
      <c r="F645" s="82"/>
      <c r="G645" s="82"/>
      <c r="H645" s="82"/>
      <c r="I645" s="82"/>
      <c r="J645" s="82"/>
      <c r="K645" s="82"/>
      <c r="L645" s="82"/>
      <c r="M645" s="82"/>
      <c r="N645" s="82"/>
      <c r="O645" s="82"/>
      <c r="P645" s="82"/>
      <c r="Q645" s="82"/>
      <c r="R645" s="82"/>
      <c r="S645" s="82"/>
      <c r="T645" s="82"/>
      <c r="U645" s="82"/>
      <c r="V645" s="83"/>
      <c r="W645" s="243"/>
    </row>
    <row r="646" spans="3:23" s="66" customFormat="1" ht="39" customHeight="1">
      <c r="C646" s="82"/>
      <c r="D646" s="82"/>
      <c r="E646" s="82"/>
      <c r="F646" s="82"/>
      <c r="G646" s="82"/>
      <c r="H646" s="82"/>
      <c r="I646" s="82"/>
      <c r="J646" s="82"/>
      <c r="K646" s="82"/>
      <c r="L646" s="82"/>
      <c r="M646" s="82"/>
      <c r="N646" s="82"/>
      <c r="O646" s="82"/>
      <c r="P646" s="82"/>
      <c r="Q646" s="82"/>
      <c r="R646" s="82"/>
      <c r="S646" s="82"/>
      <c r="T646" s="82"/>
      <c r="U646" s="82"/>
      <c r="V646" s="83"/>
      <c r="W646" s="243"/>
    </row>
    <row r="647" spans="3:23" s="66" customFormat="1" ht="39" customHeight="1">
      <c r="C647" s="82"/>
      <c r="D647" s="82"/>
      <c r="E647" s="82"/>
      <c r="F647" s="82"/>
      <c r="G647" s="82"/>
      <c r="H647" s="82"/>
      <c r="I647" s="82"/>
      <c r="J647" s="82"/>
      <c r="K647" s="82"/>
      <c r="L647" s="82"/>
      <c r="M647" s="82"/>
      <c r="N647" s="82"/>
      <c r="O647" s="82"/>
      <c r="P647" s="82"/>
      <c r="Q647" s="82"/>
      <c r="R647" s="82"/>
      <c r="S647" s="82"/>
      <c r="T647" s="82"/>
      <c r="U647" s="82"/>
      <c r="V647" s="83"/>
      <c r="W647" s="243"/>
    </row>
    <row r="648" spans="3:23" s="66" customFormat="1" ht="39" customHeight="1">
      <c r="C648" s="82"/>
      <c r="D648" s="82"/>
      <c r="E648" s="82"/>
      <c r="F648" s="82"/>
      <c r="G648" s="82"/>
      <c r="H648" s="82"/>
      <c r="I648" s="82"/>
      <c r="J648" s="82"/>
      <c r="K648" s="82"/>
      <c r="L648" s="82"/>
      <c r="M648" s="82"/>
      <c r="N648" s="82"/>
      <c r="O648" s="82"/>
      <c r="P648" s="82"/>
      <c r="Q648" s="82"/>
      <c r="R648" s="82"/>
      <c r="S648" s="82"/>
      <c r="T648" s="82"/>
      <c r="U648" s="82"/>
      <c r="V648" s="83"/>
      <c r="W648" s="243"/>
    </row>
    <row r="649" spans="3:23" s="66" customFormat="1" ht="39" customHeight="1">
      <c r="C649" s="82"/>
      <c r="D649" s="82"/>
      <c r="E649" s="82"/>
      <c r="F649" s="82"/>
      <c r="G649" s="82"/>
      <c r="H649" s="82"/>
      <c r="I649" s="82"/>
      <c r="J649" s="82"/>
      <c r="K649" s="82"/>
      <c r="L649" s="82"/>
      <c r="M649" s="82"/>
      <c r="N649" s="82"/>
      <c r="O649" s="82"/>
      <c r="P649" s="82"/>
      <c r="Q649" s="82"/>
      <c r="R649" s="82"/>
      <c r="S649" s="82"/>
      <c r="T649" s="82"/>
      <c r="U649" s="82"/>
      <c r="V649" s="83"/>
      <c r="W649" s="243"/>
    </row>
    <row r="650" spans="3:23" s="66" customFormat="1" ht="39" customHeight="1">
      <c r="C650" s="82"/>
      <c r="D650" s="82"/>
      <c r="E650" s="82"/>
      <c r="F650" s="82"/>
      <c r="G650" s="82"/>
      <c r="H650" s="82"/>
      <c r="I650" s="82"/>
      <c r="J650" s="82"/>
      <c r="K650" s="82"/>
      <c r="L650" s="82"/>
      <c r="M650" s="82"/>
      <c r="N650" s="82"/>
      <c r="O650" s="82"/>
      <c r="P650" s="82"/>
      <c r="Q650" s="82"/>
      <c r="R650" s="82"/>
      <c r="S650" s="82"/>
      <c r="T650" s="82"/>
      <c r="U650" s="82"/>
      <c r="V650" s="83"/>
      <c r="W650" s="243"/>
    </row>
    <row r="651" spans="3:23" s="66" customFormat="1" ht="39" customHeight="1">
      <c r="C651" s="82"/>
      <c r="D651" s="82"/>
      <c r="E651" s="82"/>
      <c r="F651" s="82"/>
      <c r="G651" s="82"/>
      <c r="H651" s="82"/>
      <c r="I651" s="82"/>
      <c r="J651" s="82"/>
      <c r="K651" s="82"/>
      <c r="L651" s="82"/>
      <c r="M651" s="82"/>
      <c r="N651" s="82"/>
      <c r="O651" s="82"/>
      <c r="P651" s="82"/>
      <c r="Q651" s="82"/>
      <c r="R651" s="82"/>
      <c r="S651" s="82"/>
      <c r="T651" s="82"/>
      <c r="U651" s="82"/>
      <c r="V651" s="83"/>
      <c r="W651" s="243"/>
    </row>
    <row r="652" spans="3:23" s="66" customFormat="1" ht="39" customHeight="1">
      <c r="C652" s="82"/>
      <c r="D652" s="82"/>
      <c r="E652" s="82"/>
      <c r="F652" s="82"/>
      <c r="G652" s="82"/>
      <c r="H652" s="82"/>
      <c r="I652" s="82"/>
      <c r="J652" s="82"/>
      <c r="K652" s="82"/>
      <c r="L652" s="82"/>
      <c r="M652" s="82"/>
      <c r="N652" s="82"/>
      <c r="O652" s="82"/>
      <c r="P652" s="82"/>
      <c r="Q652" s="82"/>
      <c r="R652" s="82"/>
      <c r="S652" s="82"/>
      <c r="T652" s="82"/>
      <c r="U652" s="82"/>
      <c r="V652" s="83"/>
      <c r="W652" s="243"/>
    </row>
    <row r="653" spans="3:23" s="66" customFormat="1" ht="39" customHeight="1">
      <c r="C653" s="82"/>
      <c r="D653" s="82"/>
      <c r="E653" s="82"/>
      <c r="F653" s="82"/>
      <c r="G653" s="82"/>
      <c r="H653" s="82"/>
      <c r="I653" s="82"/>
      <c r="J653" s="82"/>
      <c r="K653" s="82"/>
      <c r="L653" s="82"/>
      <c r="M653" s="82"/>
      <c r="N653" s="82"/>
      <c r="O653" s="82"/>
      <c r="P653" s="82"/>
      <c r="Q653" s="82"/>
      <c r="R653" s="82"/>
      <c r="S653" s="82"/>
      <c r="T653" s="82"/>
      <c r="U653" s="82"/>
      <c r="V653" s="83"/>
      <c r="W653" s="243"/>
    </row>
    <row r="654" spans="3:23" s="66" customFormat="1" ht="39" customHeight="1">
      <c r="C654" s="82"/>
      <c r="D654" s="82"/>
      <c r="E654" s="82"/>
      <c r="F654" s="82"/>
      <c r="G654" s="82"/>
      <c r="H654" s="82"/>
      <c r="I654" s="82"/>
      <c r="J654" s="82"/>
      <c r="K654" s="82"/>
      <c r="L654" s="82"/>
      <c r="M654" s="82"/>
      <c r="N654" s="82"/>
      <c r="O654" s="82"/>
      <c r="P654" s="82"/>
      <c r="Q654" s="82"/>
      <c r="R654" s="82"/>
      <c r="S654" s="82"/>
      <c r="T654" s="82"/>
      <c r="U654" s="82"/>
      <c r="V654" s="83"/>
      <c r="W654" s="243"/>
    </row>
    <row r="655" spans="3:23" s="66" customFormat="1" ht="39" customHeight="1">
      <c r="C655" s="82"/>
      <c r="D655" s="82"/>
      <c r="E655" s="82"/>
      <c r="F655" s="82"/>
      <c r="G655" s="82"/>
      <c r="H655" s="82"/>
      <c r="I655" s="82"/>
      <c r="J655" s="82"/>
      <c r="K655" s="82"/>
      <c r="L655" s="82"/>
      <c r="M655" s="82"/>
      <c r="N655" s="82"/>
      <c r="O655" s="82"/>
      <c r="P655" s="82"/>
      <c r="Q655" s="82"/>
      <c r="R655" s="82"/>
      <c r="S655" s="82"/>
      <c r="T655" s="82"/>
      <c r="U655" s="82"/>
      <c r="V655" s="83"/>
      <c r="W655" s="243"/>
    </row>
    <row r="656" spans="3:23" s="66" customFormat="1" ht="39" customHeight="1">
      <c r="C656" s="82"/>
      <c r="D656" s="82"/>
      <c r="E656" s="82"/>
      <c r="F656" s="82"/>
      <c r="G656" s="82"/>
      <c r="H656" s="82"/>
      <c r="I656" s="82"/>
      <c r="J656" s="82"/>
      <c r="K656" s="82"/>
      <c r="L656" s="82"/>
      <c r="M656" s="82"/>
      <c r="N656" s="82"/>
      <c r="O656" s="82"/>
      <c r="P656" s="82"/>
      <c r="Q656" s="82"/>
      <c r="R656" s="82"/>
      <c r="S656" s="82"/>
      <c r="T656" s="82"/>
      <c r="U656" s="82"/>
      <c r="V656" s="83"/>
      <c r="W656" s="243"/>
    </row>
    <row r="657" spans="3:23" s="66" customFormat="1" ht="39" customHeight="1">
      <c r="C657" s="82"/>
      <c r="D657" s="82"/>
      <c r="E657" s="82"/>
      <c r="F657" s="82"/>
      <c r="G657" s="82"/>
      <c r="H657" s="82"/>
      <c r="I657" s="82"/>
      <c r="J657" s="82"/>
      <c r="K657" s="82"/>
      <c r="L657" s="82"/>
      <c r="M657" s="82"/>
      <c r="N657" s="82"/>
      <c r="O657" s="82"/>
      <c r="P657" s="82"/>
      <c r="Q657" s="82"/>
      <c r="R657" s="82"/>
      <c r="S657" s="82"/>
      <c r="T657" s="82"/>
      <c r="U657" s="82"/>
      <c r="V657" s="83"/>
      <c r="W657" s="243"/>
    </row>
    <row r="658" spans="3:23" s="66" customFormat="1" ht="39" customHeight="1">
      <c r="C658" s="82"/>
      <c r="D658" s="82"/>
      <c r="E658" s="82"/>
      <c r="F658" s="82"/>
      <c r="G658" s="82"/>
      <c r="H658" s="82"/>
      <c r="I658" s="82"/>
      <c r="J658" s="82"/>
      <c r="K658" s="82"/>
      <c r="L658" s="82"/>
      <c r="M658" s="82"/>
      <c r="N658" s="82"/>
      <c r="O658" s="82"/>
      <c r="P658" s="82"/>
      <c r="Q658" s="82"/>
      <c r="R658" s="82"/>
      <c r="S658" s="82"/>
      <c r="T658" s="82"/>
      <c r="U658" s="82"/>
      <c r="V658" s="83"/>
      <c r="W658" s="243"/>
    </row>
    <row r="659" spans="3:23" s="66" customFormat="1" ht="39" customHeight="1">
      <c r="C659" s="82"/>
      <c r="D659" s="82"/>
      <c r="E659" s="82"/>
      <c r="F659" s="82"/>
      <c r="G659" s="82"/>
      <c r="H659" s="82"/>
      <c r="I659" s="82"/>
      <c r="J659" s="82"/>
      <c r="K659" s="82"/>
      <c r="L659" s="82"/>
      <c r="M659" s="82"/>
      <c r="N659" s="82"/>
      <c r="O659" s="82"/>
      <c r="P659" s="82"/>
      <c r="Q659" s="82"/>
      <c r="R659" s="82"/>
      <c r="S659" s="82"/>
      <c r="T659" s="82"/>
      <c r="U659" s="82"/>
      <c r="V659" s="83"/>
      <c r="W659" s="243"/>
    </row>
    <row r="660" spans="3:23" s="66" customFormat="1" ht="39" customHeight="1">
      <c r="C660" s="82"/>
      <c r="D660" s="82"/>
      <c r="E660" s="82"/>
      <c r="F660" s="82"/>
      <c r="G660" s="82"/>
      <c r="H660" s="82"/>
      <c r="I660" s="82"/>
      <c r="J660" s="82"/>
      <c r="K660" s="82"/>
      <c r="L660" s="82"/>
      <c r="M660" s="82"/>
      <c r="N660" s="82"/>
      <c r="O660" s="82"/>
      <c r="P660" s="82"/>
      <c r="Q660" s="82"/>
      <c r="R660" s="82"/>
      <c r="S660" s="82"/>
      <c r="T660" s="82"/>
      <c r="U660" s="82"/>
      <c r="V660" s="83"/>
      <c r="W660" s="243"/>
    </row>
    <row r="661" spans="3:23" s="66" customFormat="1" ht="39" customHeight="1">
      <c r="C661" s="82"/>
      <c r="D661" s="82"/>
      <c r="E661" s="82"/>
      <c r="F661" s="82"/>
      <c r="G661" s="82"/>
      <c r="H661" s="82"/>
      <c r="I661" s="82"/>
      <c r="J661" s="82"/>
      <c r="K661" s="82"/>
      <c r="L661" s="82"/>
      <c r="M661" s="82"/>
      <c r="N661" s="82"/>
      <c r="O661" s="82"/>
      <c r="P661" s="82"/>
      <c r="Q661" s="82"/>
      <c r="R661" s="82"/>
      <c r="S661" s="82"/>
      <c r="T661" s="82"/>
      <c r="U661" s="82"/>
      <c r="V661" s="83"/>
      <c r="W661" s="243"/>
    </row>
    <row r="662" spans="3:23" s="66" customFormat="1" ht="39" customHeight="1">
      <c r="C662" s="82"/>
      <c r="D662" s="82"/>
      <c r="E662" s="82"/>
      <c r="F662" s="82"/>
      <c r="G662" s="82"/>
      <c r="H662" s="82"/>
      <c r="I662" s="82"/>
      <c r="J662" s="82"/>
      <c r="K662" s="82"/>
      <c r="L662" s="82"/>
      <c r="M662" s="82"/>
      <c r="N662" s="82"/>
      <c r="O662" s="82"/>
      <c r="P662" s="82"/>
      <c r="Q662" s="82"/>
      <c r="R662" s="82"/>
      <c r="S662" s="82"/>
      <c r="T662" s="82"/>
      <c r="U662" s="82"/>
      <c r="V662" s="83"/>
      <c r="W662" s="243"/>
    </row>
    <row r="663" spans="3:23" s="66" customFormat="1" ht="39" customHeight="1">
      <c r="C663" s="82"/>
      <c r="D663" s="82"/>
      <c r="E663" s="82"/>
      <c r="F663" s="82"/>
      <c r="G663" s="82"/>
      <c r="H663" s="82"/>
      <c r="I663" s="82"/>
      <c r="J663" s="82"/>
      <c r="K663" s="82"/>
      <c r="L663" s="82"/>
      <c r="M663" s="82"/>
      <c r="N663" s="82"/>
      <c r="O663" s="82"/>
      <c r="P663" s="82"/>
      <c r="Q663" s="82"/>
      <c r="R663" s="82"/>
      <c r="S663" s="82"/>
      <c r="T663" s="82"/>
      <c r="U663" s="82"/>
      <c r="V663" s="83"/>
      <c r="W663" s="243"/>
    </row>
    <row r="664" spans="3:23" s="66" customFormat="1" ht="39" customHeight="1">
      <c r="C664" s="82"/>
      <c r="D664" s="82"/>
      <c r="E664" s="82"/>
      <c r="F664" s="82"/>
      <c r="G664" s="82"/>
      <c r="H664" s="82"/>
      <c r="I664" s="82"/>
      <c r="J664" s="82"/>
      <c r="K664" s="82"/>
      <c r="L664" s="82"/>
      <c r="M664" s="82"/>
      <c r="N664" s="82"/>
      <c r="O664" s="82"/>
      <c r="P664" s="82"/>
      <c r="Q664" s="82"/>
      <c r="R664" s="82"/>
      <c r="S664" s="82"/>
      <c r="T664" s="82"/>
      <c r="U664" s="82"/>
      <c r="V664" s="83"/>
      <c r="W664" s="243"/>
    </row>
    <row r="665" spans="3:23" s="66" customFormat="1" ht="39" customHeight="1">
      <c r="C665" s="82"/>
      <c r="D665" s="82"/>
      <c r="E665" s="82"/>
      <c r="F665" s="82"/>
      <c r="G665" s="82"/>
      <c r="H665" s="82"/>
      <c r="I665" s="82"/>
      <c r="J665" s="82"/>
      <c r="K665" s="82"/>
      <c r="L665" s="82"/>
      <c r="M665" s="82"/>
      <c r="N665" s="82"/>
      <c r="O665" s="82"/>
      <c r="P665" s="82"/>
      <c r="Q665" s="82"/>
      <c r="R665" s="82"/>
      <c r="S665" s="82"/>
      <c r="T665" s="82"/>
      <c r="U665" s="82"/>
      <c r="V665" s="83"/>
      <c r="W665" s="243"/>
    </row>
    <row r="666" spans="3:23" s="66" customFormat="1" ht="39" customHeight="1">
      <c r="C666" s="82"/>
      <c r="D666" s="82"/>
      <c r="E666" s="82"/>
      <c r="F666" s="82"/>
      <c r="G666" s="82"/>
      <c r="H666" s="82"/>
      <c r="I666" s="82"/>
      <c r="J666" s="82"/>
      <c r="K666" s="82"/>
      <c r="L666" s="82"/>
      <c r="M666" s="82"/>
      <c r="N666" s="82"/>
      <c r="O666" s="82"/>
      <c r="P666" s="82"/>
      <c r="Q666" s="82"/>
      <c r="R666" s="82"/>
      <c r="S666" s="82"/>
      <c r="T666" s="82"/>
      <c r="U666" s="82"/>
      <c r="V666" s="83"/>
      <c r="W666" s="243"/>
    </row>
    <row r="667" spans="3:23" s="66" customFormat="1" ht="39" customHeight="1">
      <c r="C667" s="82"/>
      <c r="D667" s="82"/>
      <c r="E667" s="82"/>
      <c r="F667" s="82"/>
      <c r="G667" s="82"/>
      <c r="H667" s="82"/>
      <c r="I667" s="82"/>
      <c r="J667" s="82"/>
      <c r="K667" s="82"/>
      <c r="L667" s="82"/>
      <c r="M667" s="82"/>
      <c r="N667" s="82"/>
      <c r="O667" s="82"/>
      <c r="P667" s="82"/>
      <c r="Q667" s="82"/>
      <c r="R667" s="82"/>
      <c r="S667" s="82"/>
      <c r="T667" s="82"/>
      <c r="U667" s="82"/>
      <c r="V667" s="83"/>
      <c r="W667" s="243"/>
    </row>
    <row r="668" spans="3:23" s="66" customFormat="1" ht="39" customHeight="1">
      <c r="C668" s="82"/>
      <c r="D668" s="82"/>
      <c r="E668" s="82"/>
      <c r="F668" s="82"/>
      <c r="G668" s="82"/>
      <c r="H668" s="82"/>
      <c r="I668" s="82"/>
      <c r="J668" s="82"/>
      <c r="K668" s="82"/>
      <c r="L668" s="82"/>
      <c r="M668" s="82"/>
      <c r="N668" s="82"/>
      <c r="O668" s="82"/>
      <c r="P668" s="82"/>
      <c r="Q668" s="82"/>
      <c r="R668" s="82"/>
      <c r="S668" s="82"/>
      <c r="T668" s="82"/>
      <c r="U668" s="82"/>
      <c r="V668" s="83"/>
      <c r="W668" s="243"/>
    </row>
    <row r="669" spans="3:23" s="66" customFormat="1" ht="39" customHeight="1">
      <c r="C669" s="82"/>
      <c r="D669" s="82"/>
      <c r="E669" s="82"/>
      <c r="F669" s="82"/>
      <c r="G669" s="82"/>
      <c r="H669" s="82"/>
      <c r="I669" s="82"/>
      <c r="J669" s="82"/>
      <c r="K669" s="82"/>
      <c r="L669" s="82"/>
      <c r="M669" s="82"/>
      <c r="N669" s="82"/>
      <c r="O669" s="82"/>
      <c r="P669" s="82"/>
      <c r="Q669" s="82"/>
      <c r="R669" s="82"/>
      <c r="S669" s="82"/>
      <c r="T669" s="82"/>
      <c r="U669" s="82"/>
      <c r="V669" s="83"/>
      <c r="W669" s="243"/>
    </row>
    <row r="670" spans="3:23" s="66" customFormat="1" ht="39" customHeight="1">
      <c r="C670" s="82"/>
      <c r="D670" s="82"/>
      <c r="E670" s="82"/>
      <c r="F670" s="82"/>
      <c r="G670" s="82"/>
      <c r="H670" s="82"/>
      <c r="I670" s="82"/>
      <c r="J670" s="82"/>
      <c r="K670" s="82"/>
      <c r="L670" s="82"/>
      <c r="M670" s="82"/>
      <c r="N670" s="82"/>
      <c r="O670" s="82"/>
      <c r="P670" s="82"/>
      <c r="Q670" s="82"/>
      <c r="R670" s="82"/>
      <c r="S670" s="82"/>
      <c r="T670" s="82"/>
      <c r="U670" s="82"/>
      <c r="V670" s="83"/>
      <c r="W670" s="243"/>
    </row>
    <row r="671" spans="3:23" s="66" customFormat="1" ht="39" customHeight="1">
      <c r="C671" s="82"/>
      <c r="D671" s="82"/>
      <c r="E671" s="82"/>
      <c r="F671" s="82"/>
      <c r="G671" s="82"/>
      <c r="H671" s="82"/>
      <c r="I671" s="82"/>
      <c r="J671" s="82"/>
      <c r="K671" s="82"/>
      <c r="L671" s="82"/>
      <c r="M671" s="82"/>
      <c r="N671" s="82"/>
      <c r="O671" s="82"/>
      <c r="P671" s="82"/>
      <c r="Q671" s="82"/>
      <c r="R671" s="82"/>
      <c r="S671" s="82"/>
      <c r="T671" s="82"/>
      <c r="U671" s="82"/>
      <c r="V671" s="83"/>
      <c r="W671" s="243"/>
    </row>
    <row r="672" spans="3:23" s="66" customFormat="1" ht="39" customHeight="1">
      <c r="C672" s="82"/>
      <c r="D672" s="82"/>
      <c r="E672" s="82"/>
      <c r="F672" s="82"/>
      <c r="G672" s="82"/>
      <c r="H672" s="82"/>
      <c r="I672" s="82"/>
      <c r="J672" s="82"/>
      <c r="K672" s="82"/>
      <c r="L672" s="82"/>
      <c r="M672" s="82"/>
      <c r="N672" s="82"/>
      <c r="O672" s="82"/>
      <c r="P672" s="82"/>
      <c r="Q672" s="82"/>
      <c r="R672" s="82"/>
      <c r="S672" s="82"/>
      <c r="T672" s="82"/>
      <c r="U672" s="82"/>
      <c r="V672" s="83"/>
      <c r="W672" s="243"/>
    </row>
    <row r="673" spans="3:23" s="66" customFormat="1" ht="39" customHeight="1">
      <c r="C673" s="82"/>
      <c r="D673" s="82"/>
      <c r="E673" s="82"/>
      <c r="F673" s="82"/>
      <c r="G673" s="82"/>
      <c r="H673" s="82"/>
      <c r="I673" s="82"/>
      <c r="J673" s="82"/>
      <c r="K673" s="82"/>
      <c r="L673" s="82"/>
      <c r="M673" s="82"/>
      <c r="N673" s="82"/>
      <c r="O673" s="82"/>
      <c r="P673" s="82"/>
      <c r="Q673" s="82"/>
      <c r="R673" s="82"/>
      <c r="S673" s="82"/>
      <c r="T673" s="82"/>
      <c r="U673" s="82"/>
      <c r="V673" s="83"/>
      <c r="W673" s="243"/>
    </row>
    <row r="674" spans="3:23" s="66" customFormat="1" ht="39" customHeight="1">
      <c r="C674" s="82"/>
      <c r="D674" s="82"/>
      <c r="E674" s="82"/>
      <c r="F674" s="82"/>
      <c r="G674" s="82"/>
      <c r="H674" s="82"/>
      <c r="I674" s="82"/>
      <c r="J674" s="82"/>
      <c r="K674" s="82"/>
      <c r="L674" s="82"/>
      <c r="M674" s="82"/>
      <c r="N674" s="82"/>
      <c r="O674" s="82"/>
      <c r="P674" s="82"/>
      <c r="Q674" s="82"/>
      <c r="R674" s="82"/>
      <c r="S674" s="82"/>
      <c r="T674" s="82"/>
      <c r="U674" s="82"/>
      <c r="V674" s="83"/>
      <c r="W674" s="243"/>
    </row>
    <row r="675" spans="3:23" s="66" customFormat="1" ht="39" customHeight="1">
      <c r="C675" s="82"/>
      <c r="D675" s="82"/>
      <c r="E675" s="82"/>
      <c r="F675" s="82"/>
      <c r="G675" s="82"/>
      <c r="H675" s="82"/>
      <c r="I675" s="82"/>
      <c r="J675" s="82"/>
      <c r="K675" s="82"/>
      <c r="L675" s="82"/>
      <c r="M675" s="82"/>
      <c r="N675" s="82"/>
      <c r="O675" s="82"/>
      <c r="P675" s="82"/>
      <c r="Q675" s="82"/>
      <c r="R675" s="82"/>
      <c r="S675" s="82"/>
      <c r="T675" s="82"/>
      <c r="U675" s="82"/>
      <c r="V675" s="83"/>
      <c r="W675" s="243"/>
    </row>
    <row r="676" spans="3:23" s="66" customFormat="1" ht="39" customHeight="1">
      <c r="C676" s="82"/>
      <c r="D676" s="82"/>
      <c r="E676" s="82"/>
      <c r="F676" s="82"/>
      <c r="G676" s="82"/>
      <c r="H676" s="82"/>
      <c r="I676" s="82"/>
      <c r="J676" s="82"/>
      <c r="K676" s="82"/>
      <c r="L676" s="82"/>
      <c r="M676" s="82"/>
      <c r="N676" s="82"/>
      <c r="O676" s="82"/>
      <c r="P676" s="82"/>
      <c r="Q676" s="82"/>
      <c r="R676" s="82"/>
      <c r="S676" s="82"/>
      <c r="T676" s="82"/>
      <c r="U676" s="82"/>
      <c r="V676" s="83"/>
      <c r="W676" s="243"/>
    </row>
    <row r="677" spans="3:23" s="66" customFormat="1" ht="39" customHeight="1">
      <c r="C677" s="82"/>
      <c r="D677" s="82"/>
      <c r="E677" s="82"/>
      <c r="F677" s="82"/>
      <c r="G677" s="82"/>
      <c r="H677" s="82"/>
      <c r="I677" s="82"/>
      <c r="J677" s="82"/>
      <c r="K677" s="82"/>
      <c r="L677" s="82"/>
      <c r="M677" s="82"/>
      <c r="N677" s="82"/>
      <c r="O677" s="82"/>
      <c r="P677" s="82"/>
      <c r="Q677" s="82"/>
      <c r="R677" s="82"/>
      <c r="S677" s="82"/>
      <c r="T677" s="82"/>
      <c r="U677" s="82"/>
      <c r="V677" s="83"/>
      <c r="W677" s="243"/>
    </row>
    <row r="678" spans="3:23" s="66" customFormat="1" ht="39" customHeight="1">
      <c r="C678" s="82"/>
      <c r="D678" s="82"/>
      <c r="E678" s="82"/>
      <c r="F678" s="82"/>
      <c r="G678" s="82"/>
      <c r="H678" s="82"/>
      <c r="I678" s="82"/>
      <c r="J678" s="82"/>
      <c r="K678" s="82"/>
      <c r="L678" s="82"/>
      <c r="M678" s="82"/>
      <c r="N678" s="82"/>
      <c r="O678" s="82"/>
      <c r="P678" s="82"/>
      <c r="Q678" s="82"/>
      <c r="R678" s="82"/>
      <c r="S678" s="82"/>
      <c r="T678" s="82"/>
      <c r="U678" s="82"/>
      <c r="V678" s="83"/>
      <c r="W678" s="243"/>
    </row>
    <row r="679" spans="3:23" s="66" customFormat="1" ht="39" customHeight="1">
      <c r="C679" s="82"/>
      <c r="D679" s="82"/>
      <c r="E679" s="82"/>
      <c r="F679" s="82"/>
      <c r="G679" s="82"/>
      <c r="H679" s="82"/>
      <c r="I679" s="82"/>
      <c r="J679" s="82"/>
      <c r="K679" s="82"/>
      <c r="L679" s="82"/>
      <c r="M679" s="82"/>
      <c r="N679" s="82"/>
      <c r="O679" s="82"/>
      <c r="P679" s="82"/>
      <c r="Q679" s="82"/>
      <c r="R679" s="82"/>
      <c r="S679" s="82"/>
      <c r="T679" s="82"/>
      <c r="U679" s="82"/>
      <c r="V679" s="83"/>
      <c r="W679" s="243"/>
    </row>
    <row r="680" spans="3:23" s="66" customFormat="1" ht="39" customHeight="1">
      <c r="C680" s="82"/>
      <c r="D680" s="82"/>
      <c r="E680" s="82"/>
      <c r="F680" s="82"/>
      <c r="G680" s="82"/>
      <c r="H680" s="82"/>
      <c r="I680" s="82"/>
      <c r="J680" s="82"/>
      <c r="K680" s="82"/>
      <c r="L680" s="82"/>
      <c r="M680" s="82"/>
      <c r="N680" s="82"/>
      <c r="O680" s="82"/>
      <c r="P680" s="82"/>
      <c r="Q680" s="82"/>
      <c r="R680" s="82"/>
      <c r="S680" s="82"/>
      <c r="T680" s="82"/>
      <c r="U680" s="82"/>
      <c r="V680" s="83"/>
      <c r="W680" s="243"/>
    </row>
    <row r="681" spans="3:23" s="66" customFormat="1" ht="39" customHeight="1">
      <c r="C681" s="82"/>
      <c r="D681" s="82"/>
      <c r="E681" s="82"/>
      <c r="F681" s="82"/>
      <c r="G681" s="82"/>
      <c r="H681" s="82"/>
      <c r="I681" s="82"/>
      <c r="J681" s="82"/>
      <c r="K681" s="82"/>
      <c r="L681" s="82"/>
      <c r="M681" s="82"/>
      <c r="N681" s="82"/>
      <c r="O681" s="82"/>
      <c r="P681" s="82"/>
      <c r="Q681" s="82"/>
      <c r="R681" s="82"/>
      <c r="S681" s="82"/>
      <c r="T681" s="82"/>
      <c r="U681" s="82"/>
      <c r="V681" s="83"/>
      <c r="W681" s="243"/>
    </row>
    <row r="682" spans="3:23" s="66" customFormat="1" ht="39" customHeight="1">
      <c r="C682" s="82"/>
      <c r="D682" s="82"/>
      <c r="E682" s="82"/>
      <c r="F682" s="82"/>
      <c r="G682" s="82"/>
      <c r="H682" s="82"/>
      <c r="I682" s="82"/>
      <c r="J682" s="82"/>
      <c r="K682" s="82"/>
      <c r="L682" s="82"/>
      <c r="M682" s="82"/>
      <c r="N682" s="82"/>
      <c r="O682" s="82"/>
      <c r="P682" s="82"/>
      <c r="Q682" s="82"/>
      <c r="R682" s="82"/>
      <c r="S682" s="82"/>
      <c r="T682" s="82"/>
      <c r="U682" s="82"/>
      <c r="V682" s="83"/>
      <c r="W682" s="243"/>
    </row>
    <row r="683" spans="3:23" s="66" customFormat="1" ht="39" customHeight="1">
      <c r="C683" s="82"/>
      <c r="D683" s="82"/>
      <c r="E683" s="82"/>
      <c r="F683" s="82"/>
      <c r="G683" s="82"/>
      <c r="H683" s="82"/>
      <c r="I683" s="82"/>
      <c r="J683" s="82"/>
      <c r="K683" s="82"/>
      <c r="L683" s="82"/>
      <c r="M683" s="82"/>
      <c r="N683" s="82"/>
      <c r="O683" s="82"/>
      <c r="P683" s="82"/>
      <c r="Q683" s="82"/>
      <c r="R683" s="82"/>
      <c r="S683" s="82"/>
      <c r="T683" s="82"/>
      <c r="U683" s="82"/>
      <c r="V683" s="83"/>
      <c r="W683" s="243"/>
    </row>
    <row r="684" spans="3:23" s="66" customFormat="1" ht="39" customHeight="1">
      <c r="C684" s="82"/>
      <c r="D684" s="82"/>
      <c r="E684" s="82"/>
      <c r="F684" s="82"/>
      <c r="G684" s="82"/>
      <c r="H684" s="82"/>
      <c r="I684" s="82"/>
      <c r="J684" s="82"/>
      <c r="K684" s="82"/>
      <c r="L684" s="82"/>
      <c r="M684" s="82"/>
      <c r="N684" s="82"/>
      <c r="O684" s="82"/>
      <c r="P684" s="82"/>
      <c r="Q684" s="82"/>
      <c r="R684" s="82"/>
      <c r="S684" s="82"/>
      <c r="T684" s="82"/>
      <c r="U684" s="82"/>
      <c r="V684" s="83"/>
      <c r="W684" s="243"/>
    </row>
    <row r="685" spans="3:23" s="66" customFormat="1" ht="39" customHeight="1">
      <c r="C685" s="82"/>
      <c r="D685" s="82"/>
      <c r="E685" s="82"/>
      <c r="F685" s="82"/>
      <c r="G685" s="82"/>
      <c r="H685" s="82"/>
      <c r="I685" s="82"/>
      <c r="J685" s="82"/>
      <c r="K685" s="82"/>
      <c r="L685" s="82"/>
      <c r="M685" s="82"/>
      <c r="N685" s="82"/>
      <c r="O685" s="82"/>
      <c r="P685" s="82"/>
      <c r="Q685" s="82"/>
      <c r="R685" s="82"/>
      <c r="S685" s="82"/>
      <c r="T685" s="82"/>
      <c r="U685" s="82"/>
      <c r="V685" s="83"/>
      <c r="W685" s="243"/>
    </row>
    <row r="686" spans="3:23" s="66" customFormat="1" ht="39" customHeight="1">
      <c r="C686" s="82"/>
      <c r="D686" s="82"/>
      <c r="E686" s="82"/>
      <c r="F686" s="82"/>
      <c r="G686" s="82"/>
      <c r="H686" s="82"/>
      <c r="I686" s="82"/>
      <c r="J686" s="82"/>
      <c r="K686" s="82"/>
      <c r="L686" s="82"/>
      <c r="M686" s="82"/>
      <c r="N686" s="82"/>
      <c r="O686" s="82"/>
      <c r="P686" s="82"/>
      <c r="Q686" s="82"/>
      <c r="R686" s="82"/>
      <c r="S686" s="82"/>
      <c r="T686" s="82"/>
      <c r="U686" s="82"/>
      <c r="V686" s="83"/>
      <c r="W686" s="243"/>
    </row>
    <row r="687" spans="3:23" s="66" customFormat="1" ht="39" customHeight="1">
      <c r="C687" s="82"/>
      <c r="D687" s="82"/>
      <c r="E687" s="82"/>
      <c r="F687" s="82"/>
      <c r="G687" s="82"/>
      <c r="H687" s="82"/>
      <c r="I687" s="82"/>
      <c r="J687" s="82"/>
      <c r="K687" s="82"/>
      <c r="L687" s="82"/>
      <c r="M687" s="82"/>
      <c r="N687" s="82"/>
      <c r="O687" s="82"/>
      <c r="P687" s="82"/>
      <c r="Q687" s="82"/>
      <c r="R687" s="82"/>
      <c r="S687" s="82"/>
      <c r="T687" s="82"/>
      <c r="U687" s="82"/>
      <c r="V687" s="83"/>
      <c r="W687" s="243"/>
    </row>
    <row r="688" spans="3:23" s="66" customFormat="1" ht="39" customHeight="1">
      <c r="C688" s="82"/>
      <c r="D688" s="82"/>
      <c r="E688" s="82"/>
      <c r="F688" s="82"/>
      <c r="G688" s="82"/>
      <c r="H688" s="82"/>
      <c r="I688" s="82"/>
      <c r="J688" s="82"/>
      <c r="K688" s="82"/>
      <c r="L688" s="82"/>
      <c r="M688" s="82"/>
      <c r="N688" s="82"/>
      <c r="O688" s="82"/>
      <c r="P688" s="82"/>
      <c r="Q688" s="82"/>
      <c r="R688" s="82"/>
      <c r="S688" s="82"/>
      <c r="T688" s="82"/>
      <c r="U688" s="82"/>
      <c r="V688" s="83"/>
      <c r="W688" s="243"/>
    </row>
    <row r="689" spans="3:23" s="66" customFormat="1" ht="39" customHeight="1">
      <c r="C689" s="82"/>
      <c r="D689" s="82"/>
      <c r="E689" s="82"/>
      <c r="F689" s="82"/>
      <c r="G689" s="82"/>
      <c r="H689" s="82"/>
      <c r="I689" s="82"/>
      <c r="J689" s="82"/>
      <c r="K689" s="82"/>
      <c r="L689" s="82"/>
      <c r="M689" s="82"/>
      <c r="N689" s="82"/>
      <c r="O689" s="82"/>
      <c r="P689" s="82"/>
      <c r="Q689" s="82"/>
      <c r="R689" s="82"/>
      <c r="S689" s="82"/>
      <c r="T689" s="82"/>
      <c r="U689" s="82"/>
      <c r="V689" s="83"/>
      <c r="W689" s="243"/>
    </row>
    <row r="690" spans="3:23" s="66" customFormat="1" ht="39" customHeight="1">
      <c r="C690" s="82"/>
      <c r="D690" s="82"/>
      <c r="E690" s="82"/>
      <c r="F690" s="82"/>
      <c r="G690" s="82"/>
      <c r="H690" s="82"/>
      <c r="I690" s="82"/>
      <c r="J690" s="82"/>
      <c r="K690" s="82"/>
      <c r="L690" s="82"/>
      <c r="M690" s="82"/>
      <c r="N690" s="82"/>
      <c r="O690" s="82"/>
      <c r="P690" s="82"/>
      <c r="Q690" s="82"/>
      <c r="R690" s="82"/>
      <c r="S690" s="82"/>
      <c r="T690" s="82"/>
      <c r="U690" s="82"/>
      <c r="V690" s="83"/>
      <c r="W690" s="243"/>
    </row>
    <row r="691" spans="3:23" s="66" customFormat="1" ht="39" customHeight="1">
      <c r="C691" s="82"/>
      <c r="D691" s="82"/>
      <c r="E691" s="82"/>
      <c r="F691" s="82"/>
      <c r="G691" s="82"/>
      <c r="H691" s="82"/>
      <c r="I691" s="82"/>
      <c r="J691" s="82"/>
      <c r="K691" s="82"/>
      <c r="L691" s="82"/>
      <c r="M691" s="82"/>
      <c r="N691" s="82"/>
      <c r="O691" s="82"/>
      <c r="P691" s="82"/>
      <c r="Q691" s="82"/>
      <c r="R691" s="82"/>
      <c r="S691" s="82"/>
      <c r="T691" s="82"/>
      <c r="U691" s="82"/>
      <c r="V691" s="83"/>
      <c r="W691" s="243"/>
    </row>
    <row r="692" spans="3:23" s="66" customFormat="1" ht="39" customHeight="1">
      <c r="C692" s="82"/>
      <c r="D692" s="82"/>
      <c r="E692" s="82"/>
      <c r="F692" s="82"/>
      <c r="G692" s="82"/>
      <c r="H692" s="82"/>
      <c r="I692" s="82"/>
      <c r="J692" s="82"/>
      <c r="K692" s="82"/>
      <c r="L692" s="82"/>
      <c r="M692" s="82"/>
      <c r="N692" s="82"/>
      <c r="O692" s="82"/>
      <c r="P692" s="82"/>
      <c r="Q692" s="82"/>
      <c r="R692" s="82"/>
      <c r="S692" s="82"/>
      <c r="T692" s="82"/>
      <c r="U692" s="82"/>
      <c r="V692" s="83"/>
      <c r="W692" s="243"/>
    </row>
    <row r="693" spans="3:23" s="66" customFormat="1" ht="39" customHeight="1">
      <c r="C693" s="82"/>
      <c r="D693" s="82"/>
      <c r="E693" s="82"/>
      <c r="F693" s="82"/>
      <c r="G693" s="82"/>
      <c r="H693" s="82"/>
      <c r="I693" s="82"/>
      <c r="J693" s="82"/>
      <c r="K693" s="82"/>
      <c r="L693" s="82"/>
      <c r="M693" s="82"/>
      <c r="N693" s="82"/>
      <c r="O693" s="82"/>
      <c r="P693" s="82"/>
      <c r="Q693" s="82"/>
      <c r="R693" s="82"/>
      <c r="S693" s="82"/>
      <c r="T693" s="82"/>
      <c r="U693" s="82"/>
      <c r="V693" s="83"/>
      <c r="W693" s="243"/>
    </row>
    <row r="694" spans="3:23" s="66" customFormat="1" ht="39" customHeight="1">
      <c r="C694" s="82"/>
      <c r="D694" s="82"/>
      <c r="E694" s="82"/>
      <c r="F694" s="82"/>
      <c r="G694" s="82"/>
      <c r="H694" s="82"/>
      <c r="I694" s="82"/>
      <c r="J694" s="82"/>
      <c r="K694" s="82"/>
      <c r="L694" s="82"/>
      <c r="M694" s="82"/>
      <c r="N694" s="82"/>
      <c r="O694" s="82"/>
      <c r="P694" s="82"/>
      <c r="Q694" s="82"/>
      <c r="R694" s="82"/>
      <c r="S694" s="82"/>
      <c r="T694" s="82"/>
      <c r="U694" s="82"/>
      <c r="V694" s="83"/>
      <c r="W694" s="243"/>
    </row>
    <row r="695" spans="3:23" s="66" customFormat="1" ht="39" customHeight="1">
      <c r="C695" s="82"/>
      <c r="D695" s="82"/>
      <c r="E695" s="82"/>
      <c r="F695" s="82"/>
      <c r="G695" s="82"/>
      <c r="H695" s="82"/>
      <c r="I695" s="82"/>
      <c r="J695" s="82"/>
      <c r="K695" s="82"/>
      <c r="L695" s="82"/>
      <c r="M695" s="82"/>
      <c r="N695" s="82"/>
      <c r="O695" s="82"/>
      <c r="P695" s="82"/>
      <c r="Q695" s="82"/>
      <c r="R695" s="82"/>
      <c r="S695" s="82"/>
      <c r="T695" s="82"/>
      <c r="U695" s="82"/>
      <c r="V695" s="83"/>
      <c r="W695" s="243"/>
    </row>
    <row r="696" spans="3:23" s="66" customFormat="1" ht="39" customHeight="1">
      <c r="C696" s="82"/>
      <c r="D696" s="82"/>
      <c r="E696" s="82"/>
      <c r="F696" s="82"/>
      <c r="G696" s="82"/>
      <c r="H696" s="82"/>
      <c r="I696" s="82"/>
      <c r="J696" s="82"/>
      <c r="K696" s="82"/>
      <c r="L696" s="82"/>
      <c r="M696" s="82"/>
      <c r="N696" s="82"/>
      <c r="O696" s="82"/>
      <c r="P696" s="82"/>
      <c r="Q696" s="82"/>
      <c r="R696" s="82"/>
      <c r="S696" s="82"/>
      <c r="T696" s="82"/>
      <c r="U696" s="82"/>
      <c r="V696" s="83"/>
      <c r="W696" s="243"/>
    </row>
    <row r="697" spans="3:23" s="66" customFormat="1" ht="39" customHeight="1">
      <c r="C697" s="82"/>
      <c r="D697" s="82"/>
      <c r="E697" s="82"/>
      <c r="F697" s="82"/>
      <c r="G697" s="82"/>
      <c r="H697" s="82"/>
      <c r="I697" s="82"/>
      <c r="J697" s="82"/>
      <c r="K697" s="82"/>
      <c r="L697" s="82"/>
      <c r="M697" s="82"/>
      <c r="N697" s="82"/>
      <c r="O697" s="82"/>
      <c r="P697" s="82"/>
      <c r="Q697" s="82"/>
      <c r="R697" s="82"/>
      <c r="S697" s="82"/>
      <c r="T697" s="82"/>
      <c r="U697" s="82"/>
      <c r="V697" s="83"/>
      <c r="W697" s="243"/>
    </row>
    <row r="698" spans="3:23" s="66" customFormat="1" ht="39" customHeight="1">
      <c r="C698" s="82"/>
      <c r="D698" s="82"/>
      <c r="E698" s="82"/>
      <c r="F698" s="82"/>
      <c r="G698" s="82"/>
      <c r="H698" s="82"/>
      <c r="I698" s="82"/>
      <c r="J698" s="82"/>
      <c r="K698" s="82"/>
      <c r="L698" s="82"/>
      <c r="M698" s="82"/>
      <c r="N698" s="82"/>
      <c r="O698" s="82"/>
      <c r="P698" s="82"/>
      <c r="Q698" s="82"/>
      <c r="R698" s="82"/>
      <c r="S698" s="82"/>
      <c r="T698" s="82"/>
      <c r="U698" s="82"/>
      <c r="V698" s="83"/>
      <c r="W698" s="243"/>
    </row>
    <row r="699" spans="3:23" s="66" customFormat="1" ht="39" customHeight="1">
      <c r="C699" s="82"/>
      <c r="D699" s="82"/>
      <c r="E699" s="82"/>
      <c r="F699" s="82"/>
      <c r="G699" s="82"/>
      <c r="H699" s="82"/>
      <c r="I699" s="82"/>
      <c r="J699" s="82"/>
      <c r="K699" s="82"/>
      <c r="L699" s="82"/>
      <c r="M699" s="82"/>
      <c r="N699" s="82"/>
      <c r="O699" s="82"/>
      <c r="P699" s="82"/>
      <c r="Q699" s="82"/>
      <c r="R699" s="82"/>
      <c r="S699" s="82"/>
      <c r="T699" s="82"/>
      <c r="U699" s="82"/>
      <c r="V699" s="83"/>
      <c r="W699" s="243"/>
    </row>
    <row r="700" spans="3:23" s="66" customFormat="1" ht="39" customHeight="1">
      <c r="C700" s="82"/>
      <c r="D700" s="82"/>
      <c r="E700" s="82"/>
      <c r="F700" s="82"/>
      <c r="G700" s="82"/>
      <c r="H700" s="82"/>
      <c r="I700" s="82"/>
      <c r="J700" s="82"/>
      <c r="K700" s="82"/>
      <c r="L700" s="82"/>
      <c r="M700" s="82"/>
      <c r="N700" s="82"/>
      <c r="O700" s="82"/>
      <c r="P700" s="82"/>
      <c r="Q700" s="82"/>
      <c r="R700" s="82"/>
      <c r="S700" s="82"/>
      <c r="T700" s="82"/>
      <c r="U700" s="82"/>
      <c r="V700" s="83"/>
      <c r="W700" s="243"/>
    </row>
    <row r="701" spans="3:23" s="66" customFormat="1" ht="39" customHeight="1">
      <c r="C701" s="82"/>
      <c r="D701" s="82"/>
      <c r="E701" s="82"/>
      <c r="F701" s="82"/>
      <c r="G701" s="82"/>
      <c r="H701" s="82"/>
      <c r="I701" s="82"/>
      <c r="J701" s="82"/>
      <c r="K701" s="82"/>
      <c r="L701" s="82"/>
      <c r="M701" s="82"/>
      <c r="N701" s="82"/>
      <c r="O701" s="82"/>
      <c r="P701" s="82"/>
      <c r="Q701" s="82"/>
      <c r="R701" s="82"/>
      <c r="S701" s="82"/>
      <c r="T701" s="82"/>
      <c r="U701" s="82"/>
      <c r="V701" s="83"/>
      <c r="W701" s="243"/>
    </row>
    <row r="702" spans="3:23" s="66" customFormat="1" ht="39" customHeight="1">
      <c r="C702" s="82"/>
      <c r="D702" s="82"/>
      <c r="E702" s="82"/>
      <c r="F702" s="82"/>
      <c r="G702" s="82"/>
      <c r="H702" s="82"/>
      <c r="I702" s="82"/>
      <c r="J702" s="82"/>
      <c r="K702" s="82"/>
      <c r="L702" s="82"/>
      <c r="M702" s="82"/>
      <c r="N702" s="82"/>
      <c r="O702" s="82"/>
      <c r="P702" s="82"/>
      <c r="Q702" s="82"/>
      <c r="R702" s="82"/>
      <c r="S702" s="82"/>
      <c r="T702" s="82"/>
      <c r="U702" s="82"/>
      <c r="V702" s="83"/>
      <c r="W702" s="243"/>
    </row>
    <row r="703" spans="3:23" s="66" customFormat="1" ht="39" customHeight="1">
      <c r="C703" s="82"/>
      <c r="D703" s="82"/>
      <c r="E703" s="82"/>
      <c r="F703" s="82"/>
      <c r="G703" s="82"/>
      <c r="H703" s="82"/>
      <c r="I703" s="82"/>
      <c r="J703" s="82"/>
      <c r="K703" s="82"/>
      <c r="L703" s="82"/>
      <c r="M703" s="82"/>
      <c r="N703" s="82"/>
      <c r="O703" s="82"/>
      <c r="P703" s="82"/>
      <c r="Q703" s="82"/>
      <c r="R703" s="82"/>
      <c r="S703" s="82"/>
      <c r="T703" s="82"/>
      <c r="U703" s="82"/>
      <c r="V703" s="83"/>
      <c r="W703" s="243"/>
    </row>
    <row r="704" spans="3:23" s="66" customFormat="1" ht="39" customHeight="1">
      <c r="C704" s="82"/>
      <c r="D704" s="82"/>
      <c r="E704" s="82"/>
      <c r="F704" s="82"/>
      <c r="G704" s="82"/>
      <c r="H704" s="82"/>
      <c r="I704" s="82"/>
      <c r="J704" s="82"/>
      <c r="K704" s="82"/>
      <c r="L704" s="82"/>
      <c r="M704" s="82"/>
      <c r="N704" s="82"/>
      <c r="O704" s="82"/>
      <c r="P704" s="82"/>
      <c r="Q704" s="82"/>
      <c r="R704" s="82"/>
      <c r="S704" s="82"/>
      <c r="T704" s="82"/>
      <c r="U704" s="82"/>
      <c r="V704" s="83"/>
      <c r="W704" s="243"/>
    </row>
    <row r="705" spans="3:23" s="66" customFormat="1" ht="39" customHeight="1">
      <c r="C705" s="82"/>
      <c r="D705" s="82"/>
      <c r="E705" s="82"/>
      <c r="F705" s="82"/>
      <c r="G705" s="82"/>
      <c r="H705" s="82"/>
      <c r="I705" s="82"/>
      <c r="J705" s="82"/>
      <c r="K705" s="82"/>
      <c r="L705" s="82"/>
      <c r="M705" s="82"/>
      <c r="N705" s="82"/>
      <c r="O705" s="82"/>
      <c r="P705" s="82"/>
      <c r="Q705" s="82"/>
      <c r="R705" s="82"/>
      <c r="S705" s="82"/>
      <c r="T705" s="82"/>
      <c r="U705" s="82"/>
      <c r="V705" s="83"/>
      <c r="W705" s="243"/>
    </row>
    <row r="706" spans="3:23" s="66" customFormat="1" ht="39" customHeight="1">
      <c r="C706" s="82"/>
      <c r="D706" s="82"/>
      <c r="E706" s="82"/>
      <c r="F706" s="82"/>
      <c r="G706" s="82"/>
      <c r="H706" s="82"/>
      <c r="I706" s="82"/>
      <c r="J706" s="82"/>
      <c r="K706" s="82"/>
      <c r="L706" s="82"/>
      <c r="M706" s="82"/>
      <c r="N706" s="82"/>
      <c r="O706" s="82"/>
      <c r="P706" s="82"/>
      <c r="Q706" s="82"/>
      <c r="R706" s="82"/>
      <c r="S706" s="82"/>
      <c r="T706" s="82"/>
      <c r="U706" s="82"/>
      <c r="V706" s="83"/>
      <c r="W706" s="243"/>
    </row>
    <row r="707" spans="3:23" s="66" customFormat="1" ht="39" customHeight="1">
      <c r="C707" s="82"/>
      <c r="D707" s="82"/>
      <c r="E707" s="82"/>
      <c r="F707" s="82"/>
      <c r="G707" s="82"/>
      <c r="H707" s="82"/>
      <c r="I707" s="82"/>
      <c r="J707" s="82"/>
      <c r="K707" s="82"/>
      <c r="L707" s="82"/>
      <c r="M707" s="82"/>
      <c r="N707" s="82"/>
      <c r="O707" s="82"/>
      <c r="P707" s="82"/>
      <c r="Q707" s="82"/>
      <c r="R707" s="82"/>
      <c r="S707" s="82"/>
      <c r="T707" s="82"/>
      <c r="U707" s="82"/>
      <c r="V707" s="83"/>
      <c r="W707" s="243"/>
    </row>
    <row r="708" spans="3:23" s="66" customFormat="1" ht="39" customHeight="1">
      <c r="C708" s="82"/>
      <c r="D708" s="82"/>
      <c r="E708" s="82"/>
      <c r="F708" s="82"/>
      <c r="G708" s="82"/>
      <c r="H708" s="82"/>
      <c r="I708" s="82"/>
      <c r="J708" s="82"/>
      <c r="K708" s="82"/>
      <c r="L708" s="82"/>
      <c r="M708" s="82"/>
      <c r="N708" s="82"/>
      <c r="O708" s="82"/>
      <c r="P708" s="82"/>
      <c r="Q708" s="82"/>
      <c r="R708" s="82"/>
      <c r="S708" s="82"/>
      <c r="T708" s="82"/>
      <c r="U708" s="82"/>
      <c r="V708" s="83"/>
      <c r="W708" s="243"/>
    </row>
    <row r="709" spans="3:23" s="66" customFormat="1" ht="39" customHeight="1">
      <c r="C709" s="82"/>
      <c r="D709" s="82"/>
      <c r="E709" s="82"/>
      <c r="F709" s="82"/>
      <c r="G709" s="82"/>
      <c r="H709" s="82"/>
      <c r="I709" s="82"/>
      <c r="J709" s="82"/>
      <c r="K709" s="82"/>
      <c r="L709" s="82"/>
      <c r="M709" s="82"/>
      <c r="N709" s="82"/>
      <c r="O709" s="82"/>
      <c r="P709" s="82"/>
      <c r="Q709" s="82"/>
      <c r="R709" s="82"/>
      <c r="S709" s="82"/>
      <c r="T709" s="82"/>
      <c r="U709" s="82"/>
      <c r="V709" s="83"/>
      <c r="W709" s="243"/>
    </row>
    <row r="710" spans="3:23" s="66" customFormat="1" ht="39" customHeight="1">
      <c r="C710" s="82"/>
      <c r="D710" s="82"/>
      <c r="E710" s="82"/>
      <c r="F710" s="82"/>
      <c r="G710" s="82"/>
      <c r="H710" s="82"/>
      <c r="I710" s="82"/>
      <c r="J710" s="82"/>
      <c r="K710" s="82"/>
      <c r="L710" s="82"/>
      <c r="M710" s="82"/>
      <c r="N710" s="82"/>
      <c r="O710" s="82"/>
      <c r="P710" s="82"/>
      <c r="Q710" s="82"/>
      <c r="R710" s="82"/>
      <c r="S710" s="82"/>
      <c r="T710" s="82"/>
      <c r="U710" s="82"/>
      <c r="V710" s="83"/>
      <c r="W710" s="243"/>
    </row>
    <row r="711" spans="3:23" s="66" customFormat="1" ht="39" customHeight="1">
      <c r="C711" s="82"/>
      <c r="D711" s="82"/>
      <c r="E711" s="82"/>
      <c r="F711" s="82"/>
      <c r="G711" s="82"/>
      <c r="H711" s="82"/>
      <c r="I711" s="82"/>
      <c r="J711" s="82"/>
      <c r="K711" s="82"/>
      <c r="L711" s="82"/>
      <c r="M711" s="82"/>
      <c r="N711" s="82"/>
      <c r="O711" s="82"/>
      <c r="P711" s="82"/>
      <c r="Q711" s="82"/>
      <c r="R711" s="82"/>
      <c r="S711" s="82"/>
      <c r="T711" s="82"/>
      <c r="U711" s="82"/>
      <c r="V711" s="83"/>
      <c r="W711" s="243"/>
    </row>
    <row r="712" spans="3:23" s="66" customFormat="1" ht="39" customHeight="1">
      <c r="C712" s="82"/>
      <c r="D712" s="82"/>
      <c r="E712" s="82"/>
      <c r="F712" s="82"/>
      <c r="G712" s="82"/>
      <c r="H712" s="82"/>
      <c r="I712" s="82"/>
      <c r="J712" s="82"/>
      <c r="K712" s="82"/>
      <c r="L712" s="82"/>
      <c r="M712" s="82"/>
      <c r="N712" s="82"/>
      <c r="O712" s="82"/>
      <c r="P712" s="82"/>
      <c r="Q712" s="82"/>
      <c r="R712" s="82"/>
      <c r="S712" s="82"/>
      <c r="T712" s="82"/>
      <c r="U712" s="82"/>
      <c r="V712" s="83"/>
      <c r="W712" s="243"/>
    </row>
    <row r="713" spans="3:23" s="66" customFormat="1" ht="39" customHeight="1">
      <c r="C713" s="82"/>
      <c r="D713" s="82"/>
      <c r="E713" s="82"/>
      <c r="F713" s="82"/>
      <c r="G713" s="82"/>
      <c r="H713" s="82"/>
      <c r="I713" s="82"/>
      <c r="J713" s="82"/>
      <c r="K713" s="82"/>
      <c r="L713" s="82"/>
      <c r="M713" s="82"/>
      <c r="N713" s="82"/>
      <c r="O713" s="82"/>
      <c r="P713" s="82"/>
      <c r="Q713" s="82"/>
      <c r="R713" s="82"/>
      <c r="S713" s="82"/>
      <c r="T713" s="82"/>
      <c r="U713" s="82"/>
      <c r="V713" s="83"/>
      <c r="W713" s="243"/>
    </row>
    <row r="714" spans="3:23" s="66" customFormat="1" ht="39" customHeight="1">
      <c r="C714" s="82"/>
      <c r="D714" s="82"/>
      <c r="E714" s="82"/>
      <c r="F714" s="82"/>
      <c r="G714" s="82"/>
      <c r="H714" s="82"/>
      <c r="I714" s="82"/>
      <c r="J714" s="82"/>
      <c r="K714" s="82"/>
      <c r="L714" s="82"/>
      <c r="M714" s="82"/>
      <c r="N714" s="82"/>
      <c r="O714" s="82"/>
      <c r="P714" s="82"/>
      <c r="Q714" s="82"/>
      <c r="R714" s="82"/>
      <c r="S714" s="82"/>
      <c r="T714" s="82"/>
      <c r="U714" s="82"/>
      <c r="V714" s="83"/>
      <c r="W714" s="243"/>
    </row>
    <row r="715" spans="3:23" s="66" customFormat="1" ht="39" customHeight="1">
      <c r="C715" s="82"/>
      <c r="D715" s="82"/>
      <c r="E715" s="82"/>
      <c r="F715" s="82"/>
      <c r="G715" s="82"/>
      <c r="H715" s="82"/>
      <c r="I715" s="82"/>
      <c r="J715" s="82"/>
      <c r="K715" s="82"/>
      <c r="L715" s="82"/>
      <c r="M715" s="82"/>
      <c r="N715" s="82"/>
      <c r="O715" s="82"/>
      <c r="P715" s="82"/>
      <c r="Q715" s="82"/>
      <c r="R715" s="82"/>
      <c r="S715" s="82"/>
      <c r="T715" s="82"/>
      <c r="U715" s="82"/>
      <c r="V715" s="83"/>
      <c r="W715" s="243"/>
    </row>
    <row r="716" spans="3:23" s="66" customFormat="1" ht="39" customHeight="1">
      <c r="C716" s="82"/>
      <c r="D716" s="82"/>
      <c r="E716" s="82"/>
      <c r="F716" s="82"/>
      <c r="G716" s="82"/>
      <c r="H716" s="82"/>
      <c r="I716" s="82"/>
      <c r="J716" s="82"/>
      <c r="K716" s="82"/>
      <c r="L716" s="82"/>
      <c r="M716" s="82"/>
      <c r="N716" s="82"/>
      <c r="O716" s="82"/>
      <c r="P716" s="82"/>
      <c r="Q716" s="82"/>
      <c r="R716" s="82"/>
      <c r="S716" s="82"/>
      <c r="T716" s="82"/>
      <c r="U716" s="82"/>
      <c r="V716" s="83"/>
      <c r="W716" s="243"/>
    </row>
    <row r="717" spans="3:23" s="66" customFormat="1" ht="39" customHeight="1">
      <c r="C717" s="82"/>
      <c r="D717" s="82"/>
      <c r="E717" s="82"/>
      <c r="F717" s="82"/>
      <c r="G717" s="82"/>
      <c r="H717" s="82"/>
      <c r="I717" s="82"/>
      <c r="J717" s="82"/>
      <c r="K717" s="82"/>
      <c r="L717" s="82"/>
      <c r="M717" s="82"/>
      <c r="N717" s="82"/>
      <c r="O717" s="82"/>
      <c r="P717" s="82"/>
      <c r="Q717" s="82"/>
      <c r="R717" s="82"/>
      <c r="S717" s="82"/>
      <c r="T717" s="82"/>
      <c r="U717" s="82"/>
      <c r="V717" s="83"/>
      <c r="W717" s="243"/>
    </row>
    <row r="718" spans="3:23" s="66" customFormat="1" ht="39" customHeight="1">
      <c r="C718" s="82"/>
      <c r="D718" s="82"/>
      <c r="E718" s="82"/>
      <c r="F718" s="82"/>
      <c r="G718" s="82"/>
      <c r="H718" s="82"/>
      <c r="I718" s="82"/>
      <c r="J718" s="82"/>
      <c r="K718" s="82"/>
      <c r="L718" s="82"/>
      <c r="M718" s="82"/>
      <c r="N718" s="82"/>
      <c r="O718" s="82"/>
      <c r="P718" s="82"/>
      <c r="Q718" s="82"/>
      <c r="R718" s="82"/>
      <c r="S718" s="82"/>
      <c r="T718" s="82"/>
      <c r="U718" s="82"/>
      <c r="V718" s="83"/>
      <c r="W718" s="243"/>
    </row>
    <row r="719" spans="3:23" s="66" customFormat="1" ht="39" customHeight="1">
      <c r="C719" s="82"/>
      <c r="D719" s="82"/>
      <c r="E719" s="82"/>
      <c r="F719" s="82"/>
      <c r="G719" s="82"/>
      <c r="H719" s="82"/>
      <c r="I719" s="82"/>
      <c r="J719" s="82"/>
      <c r="K719" s="82"/>
      <c r="L719" s="82"/>
      <c r="M719" s="82"/>
      <c r="N719" s="82"/>
      <c r="O719" s="82"/>
      <c r="P719" s="82"/>
      <c r="Q719" s="82"/>
      <c r="R719" s="82"/>
      <c r="S719" s="82"/>
      <c r="T719" s="82"/>
      <c r="U719" s="82"/>
      <c r="V719" s="83"/>
      <c r="W719" s="243"/>
    </row>
    <row r="720" spans="3:23" s="66" customFormat="1" ht="39" customHeight="1">
      <c r="C720" s="82"/>
      <c r="D720" s="82"/>
      <c r="E720" s="82"/>
      <c r="F720" s="82"/>
      <c r="G720" s="82"/>
      <c r="H720" s="82"/>
      <c r="I720" s="82"/>
      <c r="J720" s="82"/>
      <c r="K720" s="82"/>
      <c r="L720" s="82"/>
      <c r="M720" s="82"/>
      <c r="N720" s="82"/>
      <c r="O720" s="82"/>
      <c r="P720" s="82"/>
      <c r="Q720" s="82"/>
      <c r="R720" s="82"/>
      <c r="S720" s="82"/>
      <c r="T720" s="82"/>
      <c r="U720" s="82"/>
      <c r="V720" s="83"/>
      <c r="W720" s="243"/>
    </row>
    <row r="721" spans="3:23" s="66" customFormat="1" ht="39" customHeight="1">
      <c r="C721" s="82"/>
      <c r="D721" s="82"/>
      <c r="E721" s="82"/>
      <c r="F721" s="82"/>
      <c r="G721" s="82"/>
      <c r="H721" s="82"/>
      <c r="I721" s="82"/>
      <c r="J721" s="82"/>
      <c r="K721" s="82"/>
      <c r="L721" s="82"/>
      <c r="M721" s="82"/>
      <c r="N721" s="82"/>
      <c r="O721" s="82"/>
      <c r="P721" s="82"/>
      <c r="Q721" s="82"/>
      <c r="R721" s="82"/>
      <c r="S721" s="82"/>
      <c r="T721" s="82"/>
      <c r="U721" s="82"/>
      <c r="V721" s="83"/>
      <c r="W721" s="243"/>
    </row>
    <row r="722" spans="3:23" s="66" customFormat="1" ht="39" customHeight="1">
      <c r="C722" s="82"/>
      <c r="D722" s="82"/>
      <c r="E722" s="82"/>
      <c r="F722" s="82"/>
      <c r="G722" s="82"/>
      <c r="H722" s="82"/>
      <c r="I722" s="82"/>
      <c r="J722" s="82"/>
      <c r="K722" s="82"/>
      <c r="L722" s="82"/>
      <c r="M722" s="82"/>
      <c r="N722" s="82"/>
      <c r="O722" s="82"/>
      <c r="P722" s="82"/>
      <c r="Q722" s="82"/>
      <c r="R722" s="82"/>
      <c r="S722" s="82"/>
      <c r="T722" s="82"/>
      <c r="U722" s="82"/>
      <c r="V722" s="83"/>
      <c r="W722" s="243"/>
    </row>
    <row r="723" spans="3:23" s="66" customFormat="1" ht="39" customHeight="1">
      <c r="C723" s="82"/>
      <c r="D723" s="82"/>
      <c r="E723" s="82"/>
      <c r="F723" s="82"/>
      <c r="G723" s="82"/>
      <c r="H723" s="82"/>
      <c r="I723" s="82"/>
      <c r="J723" s="82"/>
      <c r="K723" s="82"/>
      <c r="L723" s="82"/>
      <c r="M723" s="82"/>
      <c r="N723" s="82"/>
      <c r="O723" s="82"/>
      <c r="P723" s="82"/>
      <c r="Q723" s="82"/>
      <c r="R723" s="82"/>
      <c r="S723" s="82"/>
      <c r="T723" s="82"/>
      <c r="U723" s="82"/>
      <c r="V723" s="83"/>
      <c r="W723" s="243"/>
    </row>
    <row r="724" spans="3:23" s="66" customFormat="1" ht="39" customHeight="1">
      <c r="C724" s="82"/>
      <c r="D724" s="82"/>
      <c r="E724" s="82"/>
      <c r="F724" s="82"/>
      <c r="G724" s="82"/>
      <c r="H724" s="82"/>
      <c r="I724" s="82"/>
      <c r="J724" s="82"/>
      <c r="K724" s="82"/>
      <c r="L724" s="82"/>
      <c r="M724" s="82"/>
      <c r="N724" s="82"/>
      <c r="O724" s="82"/>
      <c r="P724" s="82"/>
      <c r="Q724" s="82"/>
      <c r="R724" s="82"/>
      <c r="S724" s="82"/>
      <c r="T724" s="82"/>
      <c r="U724" s="82"/>
      <c r="V724" s="83"/>
      <c r="W724" s="243"/>
    </row>
    <row r="725" spans="3:23" s="66" customFormat="1" ht="39" customHeight="1">
      <c r="C725" s="82"/>
      <c r="D725" s="82"/>
      <c r="E725" s="82"/>
      <c r="F725" s="82"/>
      <c r="G725" s="82"/>
      <c r="H725" s="82"/>
      <c r="I725" s="82"/>
      <c r="J725" s="82"/>
      <c r="K725" s="82"/>
      <c r="L725" s="82"/>
      <c r="M725" s="82"/>
      <c r="N725" s="82"/>
      <c r="O725" s="82"/>
      <c r="P725" s="82"/>
      <c r="Q725" s="82"/>
      <c r="R725" s="82"/>
      <c r="S725" s="82"/>
      <c r="T725" s="82"/>
      <c r="U725" s="82"/>
      <c r="V725" s="83"/>
      <c r="W725" s="243"/>
    </row>
    <row r="726" spans="3:23" s="66" customFormat="1" ht="39" customHeight="1">
      <c r="C726" s="82"/>
      <c r="D726" s="82"/>
      <c r="E726" s="82"/>
      <c r="F726" s="82"/>
      <c r="G726" s="82"/>
      <c r="H726" s="82"/>
      <c r="I726" s="82"/>
      <c r="J726" s="82"/>
      <c r="K726" s="82"/>
      <c r="L726" s="82"/>
      <c r="M726" s="82"/>
      <c r="N726" s="82"/>
      <c r="O726" s="82"/>
      <c r="P726" s="82"/>
      <c r="Q726" s="82"/>
      <c r="R726" s="82"/>
      <c r="S726" s="82"/>
      <c r="T726" s="82"/>
      <c r="U726" s="82"/>
      <c r="V726" s="83"/>
      <c r="W726" s="243"/>
    </row>
    <row r="727" spans="3:23" s="66" customFormat="1" ht="39" customHeight="1">
      <c r="C727" s="82"/>
      <c r="D727" s="82"/>
      <c r="E727" s="82"/>
      <c r="F727" s="82"/>
      <c r="G727" s="82"/>
      <c r="H727" s="82"/>
      <c r="I727" s="82"/>
      <c r="J727" s="82"/>
      <c r="K727" s="82"/>
      <c r="L727" s="82"/>
      <c r="M727" s="82"/>
      <c r="N727" s="82"/>
      <c r="O727" s="82"/>
      <c r="P727" s="82"/>
      <c r="Q727" s="82"/>
      <c r="R727" s="82"/>
      <c r="S727" s="82"/>
      <c r="T727" s="82"/>
      <c r="U727" s="82"/>
      <c r="V727" s="83"/>
      <c r="W727" s="243"/>
    </row>
    <row r="728" spans="3:23" s="66" customFormat="1" ht="39" customHeight="1">
      <c r="C728" s="82"/>
      <c r="D728" s="82"/>
      <c r="E728" s="82"/>
      <c r="F728" s="82"/>
      <c r="G728" s="82"/>
      <c r="H728" s="82"/>
      <c r="I728" s="82"/>
      <c r="J728" s="82"/>
      <c r="K728" s="82"/>
      <c r="L728" s="82"/>
      <c r="M728" s="82"/>
      <c r="N728" s="82"/>
      <c r="O728" s="82"/>
      <c r="P728" s="82"/>
      <c r="Q728" s="82"/>
      <c r="R728" s="82"/>
      <c r="S728" s="82"/>
      <c r="T728" s="82"/>
      <c r="U728" s="82"/>
      <c r="V728" s="83"/>
      <c r="W728" s="243"/>
    </row>
    <row r="729" spans="3:23" s="66" customFormat="1" ht="39" customHeight="1">
      <c r="C729" s="82"/>
      <c r="D729" s="82"/>
      <c r="E729" s="82"/>
      <c r="F729" s="82"/>
      <c r="G729" s="82"/>
      <c r="H729" s="82"/>
      <c r="I729" s="82"/>
      <c r="J729" s="82"/>
      <c r="K729" s="82"/>
      <c r="L729" s="82"/>
      <c r="M729" s="82"/>
      <c r="N729" s="82"/>
      <c r="O729" s="82"/>
      <c r="P729" s="82"/>
      <c r="Q729" s="82"/>
      <c r="R729" s="82"/>
      <c r="S729" s="82"/>
      <c r="T729" s="82"/>
      <c r="U729" s="82"/>
      <c r="V729" s="83"/>
      <c r="W729" s="243"/>
    </row>
    <row r="730" spans="3:23" s="66" customFormat="1" ht="39" customHeight="1">
      <c r="C730" s="82"/>
      <c r="D730" s="82"/>
      <c r="E730" s="82"/>
      <c r="F730" s="82"/>
      <c r="G730" s="82"/>
      <c r="H730" s="82"/>
      <c r="I730" s="82"/>
      <c r="J730" s="82"/>
      <c r="K730" s="82"/>
      <c r="L730" s="82"/>
      <c r="M730" s="82"/>
      <c r="N730" s="82"/>
      <c r="O730" s="82"/>
      <c r="P730" s="82"/>
      <c r="Q730" s="82"/>
      <c r="R730" s="82"/>
      <c r="S730" s="82"/>
      <c r="T730" s="82"/>
      <c r="U730" s="82"/>
      <c r="V730" s="83"/>
      <c r="W730" s="243"/>
    </row>
    <row r="731" spans="3:23" s="66" customFormat="1" ht="39" customHeight="1">
      <c r="C731" s="82"/>
      <c r="D731" s="82"/>
      <c r="E731" s="82"/>
      <c r="F731" s="82"/>
      <c r="G731" s="82"/>
      <c r="H731" s="82"/>
      <c r="I731" s="82"/>
      <c r="J731" s="82"/>
      <c r="K731" s="82"/>
      <c r="L731" s="82"/>
      <c r="M731" s="82"/>
      <c r="N731" s="82"/>
      <c r="O731" s="82"/>
      <c r="P731" s="82"/>
      <c r="Q731" s="82"/>
      <c r="R731" s="82"/>
      <c r="S731" s="82"/>
      <c r="T731" s="82"/>
      <c r="U731" s="82"/>
      <c r="V731" s="83"/>
      <c r="W731" s="243"/>
    </row>
    <row r="732" spans="3:23" s="66" customFormat="1" ht="39" customHeight="1">
      <c r="C732" s="82"/>
      <c r="D732" s="82"/>
      <c r="E732" s="82"/>
      <c r="F732" s="82"/>
      <c r="G732" s="82"/>
      <c r="H732" s="82"/>
      <c r="I732" s="82"/>
      <c r="J732" s="82"/>
      <c r="K732" s="82"/>
      <c r="L732" s="82"/>
      <c r="M732" s="82"/>
      <c r="N732" s="82"/>
      <c r="O732" s="82"/>
      <c r="P732" s="82"/>
      <c r="Q732" s="82"/>
      <c r="R732" s="82"/>
      <c r="S732" s="82"/>
      <c r="T732" s="82"/>
      <c r="U732" s="82"/>
      <c r="V732" s="83"/>
      <c r="W732" s="243"/>
    </row>
    <row r="733" spans="3:23" s="66" customFormat="1" ht="39" customHeight="1">
      <c r="C733" s="82"/>
      <c r="D733" s="82"/>
      <c r="E733" s="82"/>
      <c r="F733" s="82"/>
      <c r="G733" s="82"/>
      <c r="H733" s="82"/>
      <c r="I733" s="82"/>
      <c r="J733" s="82"/>
      <c r="K733" s="82"/>
      <c r="L733" s="82"/>
      <c r="M733" s="82"/>
      <c r="N733" s="82"/>
      <c r="O733" s="82"/>
      <c r="P733" s="82"/>
      <c r="Q733" s="82"/>
      <c r="R733" s="82"/>
      <c r="S733" s="82"/>
      <c r="T733" s="82"/>
      <c r="U733" s="82"/>
      <c r="V733" s="83"/>
      <c r="W733" s="243"/>
    </row>
    <row r="734" spans="3:23" s="66" customFormat="1" ht="39" customHeight="1">
      <c r="C734" s="82"/>
      <c r="D734" s="82"/>
      <c r="E734" s="82"/>
      <c r="F734" s="82"/>
      <c r="G734" s="82"/>
      <c r="H734" s="82"/>
      <c r="I734" s="82"/>
      <c r="J734" s="82"/>
      <c r="K734" s="82"/>
      <c r="L734" s="82"/>
      <c r="M734" s="82"/>
      <c r="N734" s="82"/>
      <c r="O734" s="82"/>
      <c r="P734" s="82"/>
      <c r="Q734" s="82"/>
      <c r="R734" s="82"/>
      <c r="S734" s="82"/>
      <c r="T734" s="82"/>
      <c r="U734" s="82"/>
      <c r="V734" s="83"/>
      <c r="W734" s="243"/>
    </row>
    <row r="735" spans="3:23" s="66" customFormat="1" ht="39" customHeight="1">
      <c r="C735" s="82"/>
      <c r="D735" s="82"/>
      <c r="E735" s="82"/>
      <c r="F735" s="82"/>
      <c r="G735" s="82"/>
      <c r="H735" s="82"/>
      <c r="I735" s="82"/>
      <c r="J735" s="82"/>
      <c r="K735" s="82"/>
      <c r="L735" s="82"/>
      <c r="M735" s="82"/>
      <c r="N735" s="82"/>
      <c r="O735" s="82"/>
      <c r="P735" s="82"/>
      <c r="Q735" s="82"/>
      <c r="R735" s="82"/>
      <c r="S735" s="82"/>
      <c r="T735" s="82"/>
      <c r="U735" s="82"/>
      <c r="V735" s="83"/>
      <c r="W735" s="243"/>
    </row>
    <row r="736" spans="3:23" s="66" customFormat="1" ht="39" customHeight="1">
      <c r="C736" s="82"/>
      <c r="D736" s="82"/>
      <c r="E736" s="82"/>
      <c r="F736" s="82"/>
      <c r="G736" s="82"/>
      <c r="H736" s="82"/>
      <c r="I736" s="82"/>
      <c r="J736" s="82"/>
      <c r="K736" s="82"/>
      <c r="L736" s="82"/>
      <c r="M736" s="82"/>
      <c r="N736" s="82"/>
      <c r="O736" s="82"/>
      <c r="P736" s="82"/>
      <c r="Q736" s="82"/>
      <c r="R736" s="82"/>
      <c r="S736" s="82"/>
      <c r="T736" s="82"/>
      <c r="U736" s="82"/>
      <c r="V736" s="83"/>
      <c r="W736" s="243"/>
    </row>
    <row r="737" spans="3:23" s="66" customFormat="1" ht="39" customHeight="1">
      <c r="C737" s="82"/>
      <c r="D737" s="82"/>
      <c r="E737" s="82"/>
      <c r="F737" s="82"/>
      <c r="G737" s="82"/>
      <c r="H737" s="82"/>
      <c r="I737" s="82"/>
      <c r="J737" s="82"/>
      <c r="K737" s="82"/>
      <c r="L737" s="82"/>
      <c r="M737" s="82"/>
      <c r="N737" s="82"/>
      <c r="O737" s="82"/>
      <c r="P737" s="82"/>
      <c r="Q737" s="82"/>
      <c r="R737" s="82"/>
      <c r="S737" s="82"/>
      <c r="T737" s="82"/>
      <c r="U737" s="82"/>
      <c r="V737" s="83"/>
      <c r="W737" s="243"/>
    </row>
    <row r="738" spans="3:23" s="66" customFormat="1" ht="39" customHeight="1">
      <c r="C738" s="82"/>
      <c r="D738" s="82"/>
      <c r="E738" s="82"/>
      <c r="F738" s="82"/>
      <c r="G738" s="82"/>
      <c r="H738" s="82"/>
      <c r="I738" s="82"/>
      <c r="J738" s="82"/>
      <c r="K738" s="82"/>
      <c r="L738" s="82"/>
      <c r="M738" s="82"/>
      <c r="N738" s="82"/>
      <c r="O738" s="82"/>
      <c r="P738" s="82"/>
      <c r="Q738" s="82"/>
      <c r="R738" s="82"/>
      <c r="S738" s="82"/>
      <c r="T738" s="82"/>
      <c r="U738" s="82"/>
      <c r="V738" s="83"/>
      <c r="W738" s="243"/>
    </row>
    <row r="739" spans="3:23" s="66" customFormat="1" ht="39" customHeight="1">
      <c r="C739" s="82"/>
      <c r="D739" s="82"/>
      <c r="E739" s="82"/>
      <c r="F739" s="82"/>
      <c r="G739" s="82"/>
      <c r="H739" s="82"/>
      <c r="I739" s="82"/>
      <c r="J739" s="82"/>
      <c r="K739" s="82"/>
      <c r="L739" s="82"/>
      <c r="M739" s="82"/>
      <c r="N739" s="82"/>
      <c r="O739" s="82"/>
      <c r="P739" s="82"/>
      <c r="Q739" s="82"/>
      <c r="R739" s="82"/>
      <c r="S739" s="82"/>
      <c r="T739" s="82"/>
      <c r="U739" s="82"/>
      <c r="V739" s="83"/>
      <c r="W739" s="243"/>
    </row>
    <row r="740" spans="3:23" s="66" customFormat="1" ht="39" customHeight="1">
      <c r="C740" s="82"/>
      <c r="D740" s="82"/>
      <c r="E740" s="82"/>
      <c r="F740" s="82"/>
      <c r="G740" s="82"/>
      <c r="H740" s="82"/>
      <c r="I740" s="82"/>
      <c r="J740" s="82"/>
      <c r="K740" s="82"/>
      <c r="L740" s="82"/>
      <c r="M740" s="82"/>
      <c r="N740" s="82"/>
      <c r="O740" s="82"/>
      <c r="P740" s="82"/>
      <c r="Q740" s="82"/>
      <c r="R740" s="82"/>
      <c r="S740" s="82"/>
      <c r="T740" s="82"/>
      <c r="U740" s="82"/>
      <c r="V740" s="83"/>
      <c r="W740" s="243"/>
    </row>
    <row r="741" spans="3:23" s="66" customFormat="1" ht="39" customHeight="1">
      <c r="C741" s="82"/>
      <c r="D741" s="82"/>
      <c r="E741" s="82"/>
      <c r="F741" s="82"/>
      <c r="G741" s="82"/>
      <c r="H741" s="82"/>
      <c r="I741" s="82"/>
      <c r="J741" s="82"/>
      <c r="K741" s="82"/>
      <c r="L741" s="82"/>
      <c r="M741" s="82"/>
      <c r="N741" s="82"/>
      <c r="O741" s="82"/>
      <c r="P741" s="82"/>
      <c r="Q741" s="82"/>
      <c r="R741" s="82"/>
      <c r="S741" s="82"/>
      <c r="T741" s="82"/>
      <c r="U741" s="82"/>
      <c r="V741" s="83"/>
      <c r="W741" s="243"/>
    </row>
    <row r="742" spans="3:23" s="66" customFormat="1" ht="39" customHeight="1">
      <c r="C742" s="82"/>
      <c r="D742" s="82"/>
      <c r="E742" s="82"/>
      <c r="F742" s="82"/>
      <c r="G742" s="82"/>
      <c r="H742" s="82"/>
      <c r="I742" s="82"/>
      <c r="J742" s="82"/>
      <c r="K742" s="82"/>
      <c r="L742" s="82"/>
      <c r="M742" s="82"/>
      <c r="N742" s="82"/>
      <c r="O742" s="82"/>
      <c r="P742" s="82"/>
      <c r="Q742" s="82"/>
      <c r="R742" s="82"/>
      <c r="S742" s="82"/>
      <c r="T742" s="82"/>
      <c r="U742" s="82"/>
      <c r="V742" s="83"/>
      <c r="W742" s="243"/>
    </row>
    <row r="743" spans="3:23" s="66" customFormat="1" ht="39" customHeight="1">
      <c r="C743" s="82"/>
      <c r="D743" s="82"/>
      <c r="E743" s="82"/>
      <c r="F743" s="82"/>
      <c r="G743" s="82"/>
      <c r="H743" s="82"/>
      <c r="I743" s="82"/>
      <c r="J743" s="82"/>
      <c r="K743" s="82"/>
      <c r="L743" s="82"/>
      <c r="M743" s="82"/>
      <c r="N743" s="82"/>
      <c r="O743" s="82"/>
      <c r="P743" s="82"/>
      <c r="Q743" s="82"/>
      <c r="R743" s="82"/>
      <c r="S743" s="82"/>
      <c r="T743" s="82"/>
      <c r="U743" s="82"/>
      <c r="V743" s="83"/>
      <c r="W743" s="243"/>
    </row>
    <row r="744" spans="3:23" s="66" customFormat="1" ht="39" customHeight="1">
      <c r="C744" s="82"/>
      <c r="D744" s="82"/>
      <c r="E744" s="82"/>
      <c r="F744" s="82"/>
      <c r="G744" s="82"/>
      <c r="H744" s="82"/>
      <c r="I744" s="82"/>
      <c r="J744" s="82"/>
      <c r="K744" s="82"/>
      <c r="L744" s="82"/>
      <c r="M744" s="82"/>
      <c r="N744" s="82"/>
      <c r="O744" s="82"/>
      <c r="P744" s="82"/>
      <c r="Q744" s="82"/>
      <c r="R744" s="82"/>
      <c r="S744" s="82"/>
      <c r="T744" s="82"/>
      <c r="U744" s="82"/>
      <c r="V744" s="83"/>
      <c r="W744" s="243"/>
    </row>
    <row r="745" spans="3:23" s="66" customFormat="1" ht="39" customHeight="1">
      <c r="C745" s="82"/>
      <c r="D745" s="82"/>
      <c r="E745" s="82"/>
      <c r="F745" s="82"/>
      <c r="G745" s="82"/>
      <c r="H745" s="82"/>
      <c r="I745" s="82"/>
      <c r="J745" s="82"/>
      <c r="K745" s="82"/>
      <c r="L745" s="82"/>
      <c r="M745" s="82"/>
      <c r="N745" s="82"/>
      <c r="O745" s="82"/>
      <c r="P745" s="82"/>
      <c r="Q745" s="82"/>
      <c r="R745" s="82"/>
      <c r="S745" s="82"/>
      <c r="T745" s="82"/>
      <c r="U745" s="82"/>
      <c r="V745" s="83"/>
      <c r="W745" s="243"/>
    </row>
    <row r="746" spans="3:23" s="66" customFormat="1" ht="39" customHeight="1">
      <c r="C746" s="82"/>
      <c r="D746" s="82"/>
      <c r="E746" s="82"/>
      <c r="F746" s="82"/>
      <c r="G746" s="82"/>
      <c r="H746" s="82"/>
      <c r="I746" s="82"/>
      <c r="J746" s="82"/>
      <c r="K746" s="82"/>
      <c r="L746" s="82"/>
      <c r="M746" s="82"/>
      <c r="N746" s="82"/>
      <c r="O746" s="82"/>
      <c r="P746" s="82"/>
      <c r="Q746" s="82"/>
      <c r="R746" s="82"/>
      <c r="S746" s="82"/>
      <c r="T746" s="82"/>
      <c r="U746" s="82"/>
      <c r="V746" s="83"/>
      <c r="W746" s="243"/>
    </row>
    <row r="747" spans="3:23" s="66" customFormat="1" ht="39" customHeight="1">
      <c r="C747" s="82"/>
      <c r="D747" s="82"/>
      <c r="E747" s="82"/>
      <c r="F747" s="82"/>
      <c r="G747" s="82"/>
      <c r="H747" s="82"/>
      <c r="I747" s="82"/>
      <c r="J747" s="82"/>
      <c r="K747" s="82"/>
      <c r="L747" s="82"/>
      <c r="M747" s="82"/>
      <c r="N747" s="82"/>
      <c r="O747" s="82"/>
      <c r="P747" s="82"/>
      <c r="Q747" s="82"/>
      <c r="R747" s="82"/>
      <c r="S747" s="82"/>
      <c r="T747" s="82"/>
      <c r="U747" s="82"/>
      <c r="V747" s="83"/>
      <c r="W747" s="243"/>
    </row>
    <row r="748" spans="3:23" s="66" customFormat="1" ht="39" customHeight="1">
      <c r="C748" s="82"/>
      <c r="D748" s="82"/>
      <c r="E748" s="82"/>
      <c r="F748" s="82"/>
      <c r="G748" s="82"/>
      <c r="H748" s="82"/>
      <c r="I748" s="82"/>
      <c r="J748" s="82"/>
      <c r="K748" s="82"/>
      <c r="L748" s="82"/>
      <c r="M748" s="82"/>
      <c r="N748" s="82"/>
      <c r="O748" s="82"/>
      <c r="P748" s="82"/>
      <c r="Q748" s="82"/>
      <c r="R748" s="82"/>
      <c r="S748" s="82"/>
      <c r="T748" s="82"/>
      <c r="U748" s="82"/>
      <c r="V748" s="83"/>
      <c r="W748" s="243"/>
    </row>
    <row r="749" spans="3:23" s="66" customFormat="1" ht="39" customHeight="1">
      <c r="C749" s="82"/>
      <c r="D749" s="82"/>
      <c r="E749" s="82"/>
      <c r="F749" s="82"/>
      <c r="G749" s="82"/>
      <c r="H749" s="82"/>
      <c r="I749" s="82"/>
      <c r="J749" s="82"/>
      <c r="K749" s="82"/>
      <c r="L749" s="82"/>
      <c r="M749" s="82"/>
      <c r="N749" s="82"/>
      <c r="O749" s="82"/>
      <c r="P749" s="82"/>
      <c r="Q749" s="82"/>
      <c r="R749" s="82"/>
      <c r="S749" s="82"/>
      <c r="T749" s="82"/>
      <c r="U749" s="82"/>
      <c r="V749" s="83"/>
      <c r="W749" s="243"/>
    </row>
  </sheetData>
  <sortState ref="B177:V184">
    <sortCondition descending="1" ref="V177:V184"/>
  </sortState>
  <mergeCells count="55">
    <mergeCell ref="A176:B176"/>
    <mergeCell ref="A185:B185"/>
    <mergeCell ref="C185:N185"/>
    <mergeCell ref="O185:V185"/>
    <mergeCell ref="A186:B186"/>
    <mergeCell ref="A154:B154"/>
    <mergeCell ref="C154:N154"/>
    <mergeCell ref="O154:V154"/>
    <mergeCell ref="A155:B155"/>
    <mergeCell ref="A175:B175"/>
    <mergeCell ref="C175:N175"/>
    <mergeCell ref="O175:V175"/>
    <mergeCell ref="A112:B112"/>
    <mergeCell ref="A144:B144"/>
    <mergeCell ref="C144:N144"/>
    <mergeCell ref="O144:V144"/>
    <mergeCell ref="A145:B145"/>
    <mergeCell ref="A104:B104"/>
    <mergeCell ref="C104:N104"/>
    <mergeCell ref="O104:V104"/>
    <mergeCell ref="A105:B105"/>
    <mergeCell ref="A111:B111"/>
    <mergeCell ref="C111:N111"/>
    <mergeCell ref="O111:V111"/>
    <mergeCell ref="A51:B51"/>
    <mergeCell ref="A87:B87"/>
    <mergeCell ref="C87:N87"/>
    <mergeCell ref="O87:V87"/>
    <mergeCell ref="A88:B88"/>
    <mergeCell ref="A22:B22"/>
    <mergeCell ref="C22:N22"/>
    <mergeCell ref="O22:V22"/>
    <mergeCell ref="A23:B23"/>
    <mergeCell ref="A50:B50"/>
    <mergeCell ref="C50:N50"/>
    <mergeCell ref="O50:V50"/>
    <mergeCell ref="A16:V16"/>
    <mergeCell ref="A18:B18"/>
    <mergeCell ref="A17:B17"/>
    <mergeCell ref="A19:B19"/>
    <mergeCell ref="A20:B20"/>
    <mergeCell ref="A15:B15"/>
    <mergeCell ref="A1:B2"/>
    <mergeCell ref="V1:V2"/>
    <mergeCell ref="A3:B3"/>
    <mergeCell ref="A4:B4"/>
    <mergeCell ref="A5:B5"/>
    <mergeCell ref="A6:B6"/>
    <mergeCell ref="A7:B7"/>
    <mergeCell ref="A8:B8"/>
    <mergeCell ref="A10:B10"/>
    <mergeCell ref="A11:B11"/>
    <mergeCell ref="A12:B12"/>
    <mergeCell ref="A13:B13"/>
    <mergeCell ref="A14:B14"/>
  </mergeCells>
  <pageMargins left="0.70866141732283472" right="0.70866141732283472" top="0.74803149606299213" bottom="0.74803149606299213" header="0.31496062992125984" footer="0.31496062992125984"/>
  <pageSetup paperSize="9" scale="45" orientation="landscape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1"/>
  <sheetViews>
    <sheetView topLeftCell="A97" zoomScale="115" zoomScaleNormal="115" zoomScaleSheetLayoutView="85" workbookViewId="0">
      <selection sqref="A1:XFD14"/>
    </sheetView>
  </sheetViews>
  <sheetFormatPr defaultRowHeight="12.75"/>
  <cols>
    <col min="1" max="1" width="4.83203125" style="5" customWidth="1"/>
    <col min="2" max="2" width="5.5" style="5" customWidth="1"/>
    <col min="3" max="3" width="17.5" style="9" customWidth="1"/>
    <col min="4" max="4" width="7.5" style="32" customWidth="1"/>
    <col min="5" max="5" width="49.5" style="6" customWidth="1"/>
    <col min="6" max="6" width="10.6640625" customWidth="1"/>
    <col min="7" max="7" width="14.1640625" customWidth="1"/>
    <col min="8" max="8" width="3" customWidth="1"/>
    <col min="12" max="12" width="10.1640625" customWidth="1"/>
    <col min="13" max="13" width="27.5" customWidth="1"/>
    <col min="14" max="14" width="18.1640625" customWidth="1"/>
  </cols>
  <sheetData>
    <row r="1" spans="2:7" ht="17.25" customHeight="1">
      <c r="B1" s="809"/>
      <c r="C1" s="809"/>
      <c r="D1" s="809"/>
      <c r="E1" s="809"/>
      <c r="F1" s="809"/>
      <c r="G1" s="809"/>
    </row>
    <row r="2" spans="2:7" ht="28.5" customHeight="1" thickBot="1">
      <c r="B2" s="810" t="s">
        <v>209</v>
      </c>
      <c r="C2" s="810"/>
      <c r="D2" s="33" t="s">
        <v>207</v>
      </c>
      <c r="E2" s="34" t="s">
        <v>218</v>
      </c>
      <c r="F2" s="14" t="s">
        <v>219</v>
      </c>
      <c r="G2" s="13" t="s">
        <v>220</v>
      </c>
    </row>
    <row r="3" spans="2:7" ht="22.5" customHeight="1" thickTop="1">
      <c r="B3" s="811" t="s">
        <v>208</v>
      </c>
      <c r="C3" s="821"/>
      <c r="D3" s="29">
        <v>1</v>
      </c>
      <c r="E3" s="16" t="s">
        <v>184</v>
      </c>
      <c r="F3" s="12"/>
      <c r="G3" s="830"/>
    </row>
    <row r="4" spans="2:7" ht="22.5" customHeight="1">
      <c r="B4" s="812"/>
      <c r="C4" s="822"/>
      <c r="D4" s="15">
        <f>1+D3</f>
        <v>2</v>
      </c>
      <c r="E4" s="8" t="s">
        <v>185</v>
      </c>
      <c r="F4" s="2"/>
      <c r="G4" s="831"/>
    </row>
    <row r="5" spans="2:7" ht="22.5" customHeight="1">
      <c r="B5" s="812"/>
      <c r="C5" s="822"/>
      <c r="D5" s="15">
        <f t="shared" ref="D5:D28" si="0">1+D4</f>
        <v>3</v>
      </c>
      <c r="E5" s="8" t="s">
        <v>29</v>
      </c>
      <c r="F5" s="2"/>
      <c r="G5" s="831"/>
    </row>
    <row r="6" spans="2:7" ht="22.5" customHeight="1">
      <c r="B6" s="812"/>
      <c r="C6" s="822"/>
      <c r="D6" s="15">
        <f t="shared" si="0"/>
        <v>4</v>
      </c>
      <c r="E6" s="8" t="s">
        <v>186</v>
      </c>
      <c r="F6" s="2"/>
      <c r="G6" s="831"/>
    </row>
    <row r="7" spans="2:7" ht="22.5" customHeight="1">
      <c r="B7" s="812"/>
      <c r="C7" s="822"/>
      <c r="D7" s="15">
        <f t="shared" si="0"/>
        <v>5</v>
      </c>
      <c r="E7" s="8" t="s">
        <v>30</v>
      </c>
      <c r="F7" s="2"/>
      <c r="G7" s="831"/>
    </row>
    <row r="8" spans="2:7" ht="22.5" customHeight="1">
      <c r="B8" s="812"/>
      <c r="C8" s="822"/>
      <c r="D8" s="15">
        <f t="shared" si="0"/>
        <v>6</v>
      </c>
      <c r="E8" s="8" t="s">
        <v>187</v>
      </c>
      <c r="F8" s="2"/>
      <c r="G8" s="831"/>
    </row>
    <row r="9" spans="2:7" ht="22.5" customHeight="1">
      <c r="B9" s="812"/>
      <c r="C9" s="822"/>
      <c r="D9" s="15">
        <f t="shared" si="0"/>
        <v>7</v>
      </c>
      <c r="E9" s="8" t="s">
        <v>31</v>
      </c>
      <c r="F9" s="2"/>
      <c r="G9" s="831"/>
    </row>
    <row r="10" spans="2:7" ht="22.5" customHeight="1">
      <c r="B10" s="812"/>
      <c r="C10" s="822"/>
      <c r="D10" s="15">
        <f t="shared" si="0"/>
        <v>8</v>
      </c>
      <c r="E10" s="8" t="s">
        <v>32</v>
      </c>
      <c r="F10" s="2"/>
      <c r="G10" s="831"/>
    </row>
    <row r="11" spans="2:7" ht="22.5" customHeight="1">
      <c r="B11" s="812"/>
      <c r="C11" s="822"/>
      <c r="D11" s="15">
        <f t="shared" si="0"/>
        <v>9</v>
      </c>
      <c r="E11" s="8" t="s">
        <v>33</v>
      </c>
      <c r="F11" s="2"/>
      <c r="G11" s="831"/>
    </row>
    <row r="12" spans="2:7" ht="22.5" customHeight="1">
      <c r="B12" s="812"/>
      <c r="C12" s="822"/>
      <c r="D12" s="15">
        <f t="shared" si="0"/>
        <v>10</v>
      </c>
      <c r="E12" s="8" t="s">
        <v>34</v>
      </c>
      <c r="F12" s="2"/>
      <c r="G12" s="831"/>
    </row>
    <row r="13" spans="2:7" ht="22.5" customHeight="1">
      <c r="B13" s="812"/>
      <c r="C13" s="822"/>
      <c r="D13" s="15">
        <f t="shared" si="0"/>
        <v>11</v>
      </c>
      <c r="E13" s="8" t="s">
        <v>35</v>
      </c>
      <c r="F13" s="2"/>
      <c r="G13" s="831"/>
    </row>
    <row r="14" spans="2:7" ht="22.5" customHeight="1">
      <c r="B14" s="812"/>
      <c r="C14" s="822"/>
      <c r="D14" s="15">
        <f t="shared" si="0"/>
        <v>12</v>
      </c>
      <c r="E14" s="8" t="s">
        <v>36</v>
      </c>
      <c r="F14" s="2"/>
      <c r="G14" s="831"/>
    </row>
    <row r="15" spans="2:7" ht="22.5" customHeight="1">
      <c r="B15" s="812"/>
      <c r="C15" s="822"/>
      <c r="D15" s="15">
        <f t="shared" si="0"/>
        <v>13</v>
      </c>
      <c r="E15" s="8" t="s">
        <v>188</v>
      </c>
      <c r="F15" s="2"/>
      <c r="G15" s="831"/>
    </row>
    <row r="16" spans="2:7" ht="22.5" customHeight="1">
      <c r="B16" s="812"/>
      <c r="C16" s="822"/>
      <c r="D16" s="15">
        <f t="shared" si="0"/>
        <v>14</v>
      </c>
      <c r="E16" s="8" t="s">
        <v>37</v>
      </c>
      <c r="F16" s="2"/>
      <c r="G16" s="831"/>
    </row>
    <row r="17" spans="2:14" ht="22.5" customHeight="1">
      <c r="B17" s="812"/>
      <c r="C17" s="822"/>
      <c r="D17" s="15">
        <f t="shared" si="0"/>
        <v>15</v>
      </c>
      <c r="E17" s="8" t="s">
        <v>38</v>
      </c>
      <c r="F17" s="2"/>
      <c r="G17" s="831"/>
    </row>
    <row r="18" spans="2:14" ht="22.5" customHeight="1">
      <c r="B18" s="812"/>
      <c r="C18" s="822"/>
      <c r="D18" s="15">
        <f t="shared" si="0"/>
        <v>16</v>
      </c>
      <c r="E18" s="8" t="s">
        <v>39</v>
      </c>
      <c r="F18" s="2"/>
      <c r="G18" s="831"/>
    </row>
    <row r="19" spans="2:14" ht="22.5" customHeight="1">
      <c r="B19" s="812"/>
      <c r="C19" s="822"/>
      <c r="D19" s="15">
        <f t="shared" si="0"/>
        <v>17</v>
      </c>
      <c r="E19" s="8" t="s">
        <v>40</v>
      </c>
      <c r="F19" s="2"/>
      <c r="G19" s="831"/>
    </row>
    <row r="20" spans="2:14" ht="22.5" customHeight="1">
      <c r="B20" s="812"/>
      <c r="C20" s="822"/>
      <c r="D20" s="15">
        <f t="shared" si="0"/>
        <v>18</v>
      </c>
      <c r="E20" s="8" t="s">
        <v>41</v>
      </c>
      <c r="F20" s="2"/>
      <c r="G20" s="831"/>
    </row>
    <row r="21" spans="2:14" ht="22.5" customHeight="1">
      <c r="B21" s="812"/>
      <c r="C21" s="822"/>
      <c r="D21" s="15">
        <f t="shared" si="0"/>
        <v>19</v>
      </c>
      <c r="E21" s="8" t="s">
        <v>42</v>
      </c>
      <c r="F21" s="2"/>
      <c r="G21" s="831"/>
    </row>
    <row r="22" spans="2:14" ht="22.5" customHeight="1">
      <c r="B22" s="812"/>
      <c r="C22" s="822"/>
      <c r="D22" s="15">
        <f t="shared" si="0"/>
        <v>20</v>
      </c>
      <c r="E22" s="8" t="s">
        <v>43</v>
      </c>
      <c r="F22" s="2"/>
      <c r="G22" s="831"/>
    </row>
    <row r="23" spans="2:14" ht="22.5" customHeight="1">
      <c r="B23" s="812"/>
      <c r="C23" s="822"/>
      <c r="D23" s="15">
        <f t="shared" si="0"/>
        <v>21</v>
      </c>
      <c r="E23" s="8" t="s">
        <v>44</v>
      </c>
      <c r="F23" s="2"/>
      <c r="G23" s="831"/>
    </row>
    <row r="24" spans="2:14" ht="22.5" customHeight="1">
      <c r="B24" s="812"/>
      <c r="C24" s="822"/>
      <c r="D24" s="15">
        <f t="shared" si="0"/>
        <v>22</v>
      </c>
      <c r="E24" s="8" t="s">
        <v>45</v>
      </c>
      <c r="F24" s="2"/>
      <c r="G24" s="831"/>
    </row>
    <row r="25" spans="2:14" ht="22.5" customHeight="1">
      <c r="B25" s="812"/>
      <c r="C25" s="822"/>
      <c r="D25" s="15">
        <f t="shared" si="0"/>
        <v>23</v>
      </c>
      <c r="E25" s="8" t="s">
        <v>189</v>
      </c>
      <c r="F25" s="2"/>
      <c r="G25" s="831"/>
    </row>
    <row r="26" spans="2:14" ht="22.5" customHeight="1">
      <c r="B26" s="812"/>
      <c r="C26" s="822"/>
      <c r="D26" s="15">
        <f t="shared" si="0"/>
        <v>24</v>
      </c>
      <c r="E26" s="8" t="s">
        <v>46</v>
      </c>
      <c r="F26" s="2"/>
      <c r="G26" s="831"/>
    </row>
    <row r="27" spans="2:14" ht="22.5" customHeight="1">
      <c r="B27" s="812"/>
      <c r="C27" s="822"/>
      <c r="D27" s="15">
        <f t="shared" si="0"/>
        <v>25</v>
      </c>
      <c r="E27" s="8" t="s">
        <v>48</v>
      </c>
      <c r="F27" s="2"/>
      <c r="G27" s="831"/>
    </row>
    <row r="28" spans="2:14" ht="22.5" customHeight="1" thickBot="1">
      <c r="B28" s="813"/>
      <c r="C28" s="823"/>
      <c r="D28" s="30">
        <f t="shared" si="0"/>
        <v>26</v>
      </c>
      <c r="E28" s="17" t="s">
        <v>47</v>
      </c>
      <c r="F28" s="11"/>
      <c r="G28" s="832"/>
    </row>
    <row r="29" spans="2:14" s="5" customFormat="1" ht="36" customHeight="1" thickTop="1" thickBot="1">
      <c r="B29" s="810" t="s">
        <v>209</v>
      </c>
      <c r="C29" s="810"/>
      <c r="D29" s="33" t="s">
        <v>207</v>
      </c>
      <c r="E29" s="34" t="s">
        <v>218</v>
      </c>
      <c r="F29" s="14" t="s">
        <v>219</v>
      </c>
      <c r="G29" s="13" t="s">
        <v>220</v>
      </c>
    </row>
    <row r="30" spans="2:14" ht="22.5" customHeight="1" thickTop="1">
      <c r="B30" s="833" t="s">
        <v>49</v>
      </c>
      <c r="C30" s="836"/>
      <c r="D30" s="31">
        <v>1</v>
      </c>
      <c r="E30" s="16" t="s">
        <v>50</v>
      </c>
      <c r="F30" s="12"/>
      <c r="G30" s="830"/>
    </row>
    <row r="31" spans="2:14" ht="22.5" customHeight="1">
      <c r="B31" s="834"/>
      <c r="C31" s="837"/>
      <c r="D31" s="15">
        <f t="shared" ref="D31:D64" si="1">+D30+1</f>
        <v>2</v>
      </c>
      <c r="E31" s="8" t="s">
        <v>51</v>
      </c>
      <c r="F31" s="2"/>
      <c r="G31" s="831"/>
    </row>
    <row r="32" spans="2:14" ht="33.75" customHeight="1" thickBot="1">
      <c r="B32" s="834"/>
      <c r="C32" s="837"/>
      <c r="D32" s="15">
        <f t="shared" si="1"/>
        <v>3</v>
      </c>
      <c r="E32" s="8" t="s">
        <v>52</v>
      </c>
      <c r="F32" s="2"/>
      <c r="G32" s="831"/>
      <c r="L32" s="41" t="s">
        <v>207</v>
      </c>
      <c r="M32" s="41" t="s">
        <v>209</v>
      </c>
      <c r="N32" s="41" t="s">
        <v>230</v>
      </c>
    </row>
    <row r="33" spans="2:15" ht="29.25" customHeight="1" thickTop="1">
      <c r="B33" s="834"/>
      <c r="C33" s="837"/>
      <c r="D33" s="15">
        <f t="shared" si="1"/>
        <v>4</v>
      </c>
      <c r="E33" s="8" t="s">
        <v>53</v>
      </c>
      <c r="F33" s="2"/>
      <c r="G33" s="831"/>
      <c r="L33" s="40">
        <v>1</v>
      </c>
      <c r="M33" s="37" t="s">
        <v>221</v>
      </c>
      <c r="N33" s="38"/>
    </row>
    <row r="34" spans="2:15" ht="29.25" customHeight="1">
      <c r="B34" s="834"/>
      <c r="C34" s="837"/>
      <c r="D34" s="15">
        <f t="shared" si="1"/>
        <v>5</v>
      </c>
      <c r="E34" s="8" t="s">
        <v>54</v>
      </c>
      <c r="F34" s="2"/>
      <c r="G34" s="831"/>
      <c r="L34" s="39">
        <v>2</v>
      </c>
      <c r="M34" s="36" t="s">
        <v>222</v>
      </c>
      <c r="N34" s="35"/>
    </row>
    <row r="35" spans="2:15" ht="29.25" customHeight="1">
      <c r="B35" s="834"/>
      <c r="C35" s="837"/>
      <c r="D35" s="15">
        <f t="shared" si="1"/>
        <v>6</v>
      </c>
      <c r="E35" s="8" t="s">
        <v>55</v>
      </c>
      <c r="F35" s="2"/>
      <c r="G35" s="831"/>
      <c r="L35" s="39">
        <v>3</v>
      </c>
      <c r="M35" s="36" t="s">
        <v>223</v>
      </c>
      <c r="N35" s="35"/>
    </row>
    <row r="36" spans="2:15" ht="29.25" customHeight="1">
      <c r="B36" s="834"/>
      <c r="C36" s="837"/>
      <c r="D36" s="15">
        <f t="shared" si="1"/>
        <v>7</v>
      </c>
      <c r="E36" s="8" t="s">
        <v>190</v>
      </c>
      <c r="F36" s="2"/>
      <c r="G36" s="831"/>
      <c r="L36" s="39">
        <v>4</v>
      </c>
      <c r="M36" s="36" t="s">
        <v>224</v>
      </c>
      <c r="N36" s="35"/>
    </row>
    <row r="37" spans="2:15" ht="29.25" customHeight="1">
      <c r="B37" s="834"/>
      <c r="C37" s="837"/>
      <c r="D37" s="15">
        <f t="shared" si="1"/>
        <v>8</v>
      </c>
      <c r="E37" s="8" t="s">
        <v>191</v>
      </c>
      <c r="F37" s="2"/>
      <c r="G37" s="831"/>
      <c r="L37" s="39">
        <v>5</v>
      </c>
      <c r="M37" s="36" t="s">
        <v>225</v>
      </c>
      <c r="N37" s="35"/>
    </row>
    <row r="38" spans="2:15" ht="29.25" customHeight="1">
      <c r="B38" s="834"/>
      <c r="C38" s="837"/>
      <c r="D38" s="15">
        <f t="shared" si="1"/>
        <v>9</v>
      </c>
      <c r="E38" s="8" t="s">
        <v>56</v>
      </c>
      <c r="F38" s="2"/>
      <c r="G38" s="831"/>
      <c r="L38" s="39">
        <v>6</v>
      </c>
      <c r="M38" s="36" t="s">
        <v>226</v>
      </c>
      <c r="N38" s="35"/>
    </row>
    <row r="39" spans="2:15" ht="29.25" customHeight="1">
      <c r="B39" s="834"/>
      <c r="C39" s="837"/>
      <c r="D39" s="15">
        <f t="shared" si="1"/>
        <v>10</v>
      </c>
      <c r="E39" s="8" t="s">
        <v>57</v>
      </c>
      <c r="F39" s="2"/>
      <c r="G39" s="831"/>
      <c r="L39" s="39">
        <v>7</v>
      </c>
      <c r="M39" s="36" t="s">
        <v>227</v>
      </c>
      <c r="N39" s="35"/>
    </row>
    <row r="40" spans="2:15" ht="29.25" customHeight="1">
      <c r="B40" s="834"/>
      <c r="C40" s="837"/>
      <c r="D40" s="15">
        <f t="shared" si="1"/>
        <v>11</v>
      </c>
      <c r="E40" s="8" t="s">
        <v>58</v>
      </c>
      <c r="F40" s="2"/>
      <c r="G40" s="831"/>
      <c r="L40" s="39">
        <v>8</v>
      </c>
      <c r="M40" s="36" t="s">
        <v>228</v>
      </c>
      <c r="N40" s="35"/>
    </row>
    <row r="41" spans="2:15" ht="29.25" customHeight="1">
      <c r="B41" s="834"/>
      <c r="C41" s="837"/>
      <c r="D41" s="15">
        <f t="shared" si="1"/>
        <v>12</v>
      </c>
      <c r="E41" s="8" t="s">
        <v>59</v>
      </c>
      <c r="F41" s="2"/>
      <c r="G41" s="831"/>
      <c r="L41" s="39">
        <v>9</v>
      </c>
      <c r="M41" s="36" t="s">
        <v>229</v>
      </c>
      <c r="N41" s="35"/>
    </row>
    <row r="42" spans="2:15" ht="22.5" customHeight="1">
      <c r="B42" s="834"/>
      <c r="C42" s="837"/>
      <c r="D42" s="15">
        <f t="shared" si="1"/>
        <v>13</v>
      </c>
      <c r="E42" s="8" t="s">
        <v>192</v>
      </c>
      <c r="F42" s="2"/>
      <c r="G42" s="831"/>
      <c r="L42" s="857" t="s">
        <v>231</v>
      </c>
      <c r="M42" s="858"/>
      <c r="N42" s="35"/>
      <c r="O42" s="5"/>
    </row>
    <row r="43" spans="2:15" ht="22.5" customHeight="1" thickBot="1">
      <c r="B43" s="834"/>
      <c r="C43" s="837"/>
      <c r="D43" s="15">
        <f t="shared" si="1"/>
        <v>14</v>
      </c>
      <c r="E43" s="8" t="s">
        <v>60</v>
      </c>
      <c r="F43" s="2"/>
      <c r="G43" s="831"/>
      <c r="L43" s="859" t="s">
        <v>232</v>
      </c>
      <c r="M43" s="860"/>
      <c r="N43" s="44"/>
      <c r="O43" s="5"/>
    </row>
    <row r="44" spans="2:15" ht="38.25" customHeight="1" thickTop="1" thickBot="1">
      <c r="B44" s="834"/>
      <c r="C44" s="837"/>
      <c r="D44" s="15">
        <f t="shared" si="1"/>
        <v>15</v>
      </c>
      <c r="E44" s="8" t="s">
        <v>61</v>
      </c>
      <c r="F44" s="2"/>
      <c r="G44" s="831"/>
      <c r="L44" s="861" t="s">
        <v>233</v>
      </c>
      <c r="M44" s="862"/>
      <c r="N44" s="45"/>
      <c r="O44" s="5"/>
    </row>
    <row r="45" spans="2:15" ht="22.5" customHeight="1" thickTop="1">
      <c r="B45" s="834"/>
      <c r="C45" s="837"/>
      <c r="D45" s="15">
        <f t="shared" si="1"/>
        <v>16</v>
      </c>
      <c r="E45" s="8" t="s">
        <v>193</v>
      </c>
      <c r="F45" s="2"/>
      <c r="G45" s="831"/>
      <c r="M45" s="5"/>
      <c r="N45" s="42"/>
      <c r="O45" s="5"/>
    </row>
    <row r="46" spans="2:15" ht="22.5" customHeight="1">
      <c r="B46" s="834"/>
      <c r="C46" s="837"/>
      <c r="D46" s="15">
        <f t="shared" si="1"/>
        <v>17</v>
      </c>
      <c r="E46" s="8" t="s">
        <v>62</v>
      </c>
      <c r="F46" s="2"/>
      <c r="G46" s="831"/>
      <c r="M46" s="43"/>
      <c r="N46" s="42"/>
      <c r="O46" s="5"/>
    </row>
    <row r="47" spans="2:15" ht="22.5" customHeight="1">
      <c r="B47" s="834"/>
      <c r="C47" s="837"/>
      <c r="D47" s="15">
        <f t="shared" si="1"/>
        <v>18</v>
      </c>
      <c r="E47" s="8" t="s">
        <v>63</v>
      </c>
      <c r="F47" s="2"/>
      <c r="G47" s="831"/>
      <c r="M47" s="5"/>
      <c r="N47" s="42"/>
      <c r="O47" s="5"/>
    </row>
    <row r="48" spans="2:15" ht="22.5" customHeight="1">
      <c r="B48" s="834"/>
      <c r="C48" s="837"/>
      <c r="D48" s="15">
        <f t="shared" si="1"/>
        <v>19</v>
      </c>
      <c r="E48" s="8" t="s">
        <v>64</v>
      </c>
      <c r="F48" s="2"/>
      <c r="G48" s="831"/>
      <c r="M48" s="5"/>
      <c r="N48" s="42"/>
      <c r="O48" s="5"/>
    </row>
    <row r="49" spans="2:15" ht="22.5" customHeight="1">
      <c r="B49" s="834"/>
      <c r="C49" s="837"/>
      <c r="D49" s="15">
        <f t="shared" si="1"/>
        <v>20</v>
      </c>
      <c r="E49" s="8" t="s">
        <v>65</v>
      </c>
      <c r="F49" s="2"/>
      <c r="G49" s="831"/>
      <c r="M49" s="5"/>
      <c r="N49" s="42"/>
      <c r="O49" s="5"/>
    </row>
    <row r="50" spans="2:15" ht="22.5" customHeight="1">
      <c r="B50" s="834"/>
      <c r="C50" s="837"/>
      <c r="D50" s="15">
        <f t="shared" si="1"/>
        <v>21</v>
      </c>
      <c r="E50" s="8" t="s">
        <v>66</v>
      </c>
      <c r="F50" s="2"/>
      <c r="G50" s="831"/>
      <c r="M50" s="5"/>
      <c r="N50" s="42"/>
      <c r="O50" s="5"/>
    </row>
    <row r="51" spans="2:15" ht="22.5" customHeight="1">
      <c r="B51" s="834"/>
      <c r="C51" s="837"/>
      <c r="D51" s="15">
        <f t="shared" si="1"/>
        <v>22</v>
      </c>
      <c r="E51" s="8" t="s">
        <v>67</v>
      </c>
      <c r="F51" s="2"/>
      <c r="G51" s="831"/>
      <c r="M51" s="5"/>
      <c r="N51" s="5"/>
      <c r="O51" s="5"/>
    </row>
    <row r="52" spans="2:15" ht="22.5" customHeight="1">
      <c r="B52" s="834"/>
      <c r="C52" s="837"/>
      <c r="D52" s="15">
        <f t="shared" si="1"/>
        <v>23</v>
      </c>
      <c r="E52" s="8" t="s">
        <v>68</v>
      </c>
      <c r="F52" s="2"/>
      <c r="G52" s="831"/>
      <c r="M52" s="5"/>
      <c r="N52" s="5"/>
      <c r="O52" s="5"/>
    </row>
    <row r="53" spans="2:15" ht="22.5" customHeight="1">
      <c r="B53" s="834"/>
      <c r="C53" s="837"/>
      <c r="D53" s="15">
        <f t="shared" si="1"/>
        <v>24</v>
      </c>
      <c r="E53" s="8" t="s">
        <v>69</v>
      </c>
      <c r="F53" s="2"/>
      <c r="G53" s="831"/>
      <c r="M53" s="5"/>
      <c r="N53" s="5"/>
      <c r="O53" s="5"/>
    </row>
    <row r="54" spans="2:15" ht="22.5" customHeight="1">
      <c r="B54" s="834"/>
      <c r="C54" s="837"/>
      <c r="D54" s="15">
        <f t="shared" si="1"/>
        <v>25</v>
      </c>
      <c r="E54" s="8" t="s">
        <v>70</v>
      </c>
      <c r="F54" s="2"/>
      <c r="G54" s="831"/>
      <c r="M54" s="5"/>
      <c r="N54" s="5"/>
      <c r="O54" s="5"/>
    </row>
    <row r="55" spans="2:15" ht="22.5" customHeight="1">
      <c r="B55" s="834"/>
      <c r="C55" s="837"/>
      <c r="D55" s="15">
        <f t="shared" si="1"/>
        <v>26</v>
      </c>
      <c r="E55" s="8" t="s">
        <v>71</v>
      </c>
      <c r="F55" s="2"/>
      <c r="G55" s="831"/>
    </row>
    <row r="56" spans="2:15" ht="22.5" customHeight="1">
      <c r="B56" s="834"/>
      <c r="C56" s="837"/>
      <c r="D56" s="15">
        <f t="shared" si="1"/>
        <v>27</v>
      </c>
      <c r="E56" s="8" t="s">
        <v>72</v>
      </c>
      <c r="F56" s="2"/>
      <c r="G56" s="831"/>
    </row>
    <row r="57" spans="2:15" ht="22.5" customHeight="1">
      <c r="B57" s="834"/>
      <c r="C57" s="837"/>
      <c r="D57" s="15">
        <f t="shared" si="1"/>
        <v>28</v>
      </c>
      <c r="E57" s="8" t="s">
        <v>73</v>
      </c>
      <c r="F57" s="2"/>
      <c r="G57" s="831"/>
    </row>
    <row r="58" spans="2:15" ht="22.5" customHeight="1">
      <c r="B58" s="834"/>
      <c r="C58" s="837"/>
      <c r="D58" s="15">
        <f t="shared" si="1"/>
        <v>29</v>
      </c>
      <c r="E58" s="8" t="s">
        <v>74</v>
      </c>
      <c r="F58" s="2"/>
      <c r="G58" s="831"/>
    </row>
    <row r="59" spans="2:15" ht="22.5" customHeight="1">
      <c r="B59" s="834"/>
      <c r="C59" s="837"/>
      <c r="D59" s="15">
        <f t="shared" si="1"/>
        <v>30</v>
      </c>
      <c r="E59" s="8" t="s">
        <v>75</v>
      </c>
      <c r="F59" s="2"/>
      <c r="G59" s="831"/>
    </row>
    <row r="60" spans="2:15" ht="22.5" customHeight="1">
      <c r="B60" s="834"/>
      <c r="C60" s="837"/>
      <c r="D60" s="15">
        <f t="shared" si="1"/>
        <v>31</v>
      </c>
      <c r="E60" s="8" t="s">
        <v>76</v>
      </c>
      <c r="F60" s="2"/>
      <c r="G60" s="831"/>
    </row>
    <row r="61" spans="2:15" ht="22.5" customHeight="1">
      <c r="B61" s="834"/>
      <c r="C61" s="837"/>
      <c r="D61" s="15">
        <f t="shared" si="1"/>
        <v>32</v>
      </c>
      <c r="E61" s="8" t="s">
        <v>77</v>
      </c>
      <c r="F61" s="2"/>
      <c r="G61" s="831"/>
    </row>
    <row r="62" spans="2:15" ht="22.5" customHeight="1">
      <c r="B62" s="834"/>
      <c r="C62" s="837"/>
      <c r="D62" s="15">
        <f t="shared" si="1"/>
        <v>33</v>
      </c>
      <c r="E62" s="8" t="s">
        <v>78</v>
      </c>
      <c r="F62" s="2"/>
      <c r="G62" s="831"/>
    </row>
    <row r="63" spans="2:15" ht="22.5" customHeight="1">
      <c r="B63" s="834"/>
      <c r="C63" s="837"/>
      <c r="D63" s="15">
        <f t="shared" si="1"/>
        <v>34</v>
      </c>
      <c r="E63" s="8" t="s">
        <v>79</v>
      </c>
      <c r="F63" s="2"/>
      <c r="G63" s="831"/>
    </row>
    <row r="64" spans="2:15" ht="22.5" customHeight="1" thickBot="1">
      <c r="B64" s="835"/>
      <c r="C64" s="838"/>
      <c r="D64" s="30">
        <f t="shared" si="1"/>
        <v>35</v>
      </c>
      <c r="E64" s="17" t="s">
        <v>80</v>
      </c>
      <c r="F64" s="11"/>
      <c r="G64" s="832"/>
    </row>
    <row r="65" spans="2:7" s="5" customFormat="1" ht="22.5" customHeight="1" thickTop="1" thickBot="1">
      <c r="B65" s="810" t="s">
        <v>209</v>
      </c>
      <c r="C65" s="810"/>
      <c r="D65" s="33" t="s">
        <v>207</v>
      </c>
      <c r="E65" s="34" t="s">
        <v>218</v>
      </c>
      <c r="F65" s="14" t="s">
        <v>219</v>
      </c>
      <c r="G65" s="13" t="s">
        <v>220</v>
      </c>
    </row>
    <row r="66" spans="2:7" ht="22.5" customHeight="1" thickTop="1">
      <c r="B66" s="814" t="s">
        <v>210</v>
      </c>
      <c r="C66" s="827"/>
      <c r="D66" s="31">
        <v>1</v>
      </c>
      <c r="E66" s="16" t="s">
        <v>81</v>
      </c>
      <c r="F66" s="12"/>
      <c r="G66" s="842"/>
    </row>
    <row r="67" spans="2:7" ht="22.5" customHeight="1">
      <c r="B67" s="815"/>
      <c r="C67" s="828"/>
      <c r="D67" s="15">
        <f t="shared" ref="D67:D80" si="2">+D66+1</f>
        <v>2</v>
      </c>
      <c r="E67" s="8" t="s">
        <v>82</v>
      </c>
      <c r="F67" s="2"/>
      <c r="G67" s="843"/>
    </row>
    <row r="68" spans="2:7" ht="22.5" customHeight="1">
      <c r="B68" s="815"/>
      <c r="C68" s="828"/>
      <c r="D68" s="15">
        <f t="shared" si="2"/>
        <v>3</v>
      </c>
      <c r="E68" s="8" t="s">
        <v>83</v>
      </c>
      <c r="F68" s="2"/>
      <c r="G68" s="843"/>
    </row>
    <row r="69" spans="2:7" ht="22.5" customHeight="1">
      <c r="B69" s="815"/>
      <c r="C69" s="828"/>
      <c r="D69" s="15">
        <f t="shared" si="2"/>
        <v>4</v>
      </c>
      <c r="E69" s="18" t="s">
        <v>194</v>
      </c>
      <c r="F69" s="2"/>
      <c r="G69" s="843"/>
    </row>
    <row r="70" spans="2:7" ht="22.5" customHeight="1">
      <c r="B70" s="815"/>
      <c r="C70" s="828"/>
      <c r="D70" s="15">
        <f t="shared" si="2"/>
        <v>5</v>
      </c>
      <c r="E70" s="8" t="s">
        <v>195</v>
      </c>
      <c r="F70" s="2"/>
      <c r="G70" s="843"/>
    </row>
    <row r="71" spans="2:7" ht="22.5" customHeight="1">
      <c r="B71" s="815"/>
      <c r="C71" s="828"/>
      <c r="D71" s="15">
        <f t="shared" si="2"/>
        <v>6</v>
      </c>
      <c r="E71" s="8" t="s">
        <v>84</v>
      </c>
      <c r="F71" s="2"/>
      <c r="G71" s="843"/>
    </row>
    <row r="72" spans="2:7" ht="22.5" customHeight="1">
      <c r="B72" s="815"/>
      <c r="C72" s="828"/>
      <c r="D72" s="15">
        <f t="shared" si="2"/>
        <v>7</v>
      </c>
      <c r="E72" s="8" t="s">
        <v>196</v>
      </c>
      <c r="F72" s="2"/>
      <c r="G72" s="843"/>
    </row>
    <row r="73" spans="2:7" ht="22.5" customHeight="1">
      <c r="B73" s="815"/>
      <c r="C73" s="828"/>
      <c r="D73" s="15">
        <f t="shared" si="2"/>
        <v>8</v>
      </c>
      <c r="E73" s="8" t="s">
        <v>85</v>
      </c>
      <c r="F73" s="2"/>
      <c r="G73" s="843"/>
    </row>
    <row r="74" spans="2:7" ht="22.5" customHeight="1">
      <c r="B74" s="815"/>
      <c r="C74" s="828"/>
      <c r="D74" s="15">
        <f t="shared" si="2"/>
        <v>9</v>
      </c>
      <c r="E74" s="8" t="s">
        <v>86</v>
      </c>
      <c r="F74" s="2"/>
      <c r="G74" s="843"/>
    </row>
    <row r="75" spans="2:7" ht="22.5" customHeight="1">
      <c r="B75" s="815"/>
      <c r="C75" s="828"/>
      <c r="D75" s="15">
        <f t="shared" si="2"/>
        <v>10</v>
      </c>
      <c r="E75" s="8" t="s">
        <v>87</v>
      </c>
      <c r="F75" s="2"/>
      <c r="G75" s="843"/>
    </row>
    <row r="76" spans="2:7" ht="22.5" customHeight="1">
      <c r="B76" s="815"/>
      <c r="C76" s="828"/>
      <c r="D76" s="15">
        <f t="shared" si="2"/>
        <v>11</v>
      </c>
      <c r="E76" s="8" t="s">
        <v>88</v>
      </c>
      <c r="F76" s="2"/>
      <c r="G76" s="843"/>
    </row>
    <row r="77" spans="2:7" ht="22.5" customHeight="1">
      <c r="B77" s="815"/>
      <c r="C77" s="828"/>
      <c r="D77" s="15">
        <f t="shared" si="2"/>
        <v>12</v>
      </c>
      <c r="E77" s="8" t="s">
        <v>89</v>
      </c>
      <c r="F77" s="2"/>
      <c r="G77" s="843"/>
    </row>
    <row r="78" spans="2:7" ht="22.5" customHeight="1">
      <c r="B78" s="815"/>
      <c r="C78" s="828"/>
      <c r="D78" s="15">
        <f t="shared" si="2"/>
        <v>13</v>
      </c>
      <c r="E78" s="8" t="s">
        <v>90</v>
      </c>
      <c r="F78" s="2"/>
      <c r="G78" s="843"/>
    </row>
    <row r="79" spans="2:7" ht="22.5" customHeight="1">
      <c r="B79" s="815"/>
      <c r="C79" s="828"/>
      <c r="D79" s="15">
        <f t="shared" si="2"/>
        <v>14</v>
      </c>
      <c r="E79" s="8" t="s">
        <v>91</v>
      </c>
      <c r="F79" s="2"/>
      <c r="G79" s="843"/>
    </row>
    <row r="80" spans="2:7" ht="22.5" customHeight="1" thickBot="1">
      <c r="B80" s="815"/>
      <c r="C80" s="829"/>
      <c r="D80" s="30">
        <f t="shared" si="2"/>
        <v>15</v>
      </c>
      <c r="E80" s="17" t="s">
        <v>92</v>
      </c>
      <c r="F80" s="11"/>
      <c r="G80" s="844"/>
    </row>
    <row r="81" spans="2:7" s="5" customFormat="1" ht="22.5" customHeight="1" thickTop="1" thickBot="1">
      <c r="B81" s="810" t="s">
        <v>209</v>
      </c>
      <c r="C81" s="810"/>
      <c r="D81" s="33" t="s">
        <v>207</v>
      </c>
      <c r="E81" s="34" t="s">
        <v>218</v>
      </c>
      <c r="F81" s="14" t="s">
        <v>219</v>
      </c>
      <c r="G81" s="13" t="s">
        <v>220</v>
      </c>
    </row>
    <row r="82" spans="2:7" ht="22.5" customHeight="1" thickTop="1">
      <c r="B82" s="816" t="s">
        <v>212</v>
      </c>
      <c r="C82" s="848"/>
      <c r="D82" s="29">
        <v>1</v>
      </c>
      <c r="E82" s="19" t="s">
        <v>93</v>
      </c>
      <c r="F82" s="10"/>
      <c r="G82" s="842"/>
    </row>
    <row r="83" spans="2:7" ht="22.5" customHeight="1">
      <c r="B83" s="816"/>
      <c r="C83" s="849"/>
      <c r="D83" s="15">
        <f>+D82+1</f>
        <v>2</v>
      </c>
      <c r="E83" s="8" t="s">
        <v>94</v>
      </c>
      <c r="F83" s="2"/>
      <c r="G83" s="843"/>
    </row>
    <row r="84" spans="2:7" ht="22.5" customHeight="1">
      <c r="B84" s="816"/>
      <c r="C84" s="849"/>
      <c r="D84" s="15">
        <f>+D83+1</f>
        <v>3</v>
      </c>
      <c r="E84" s="8" t="s">
        <v>95</v>
      </c>
      <c r="F84" s="2"/>
      <c r="G84" s="843"/>
    </row>
    <row r="85" spans="2:7" ht="22.5" customHeight="1">
      <c r="B85" s="816"/>
      <c r="C85" s="849"/>
      <c r="D85" s="15">
        <f>+D84+1</f>
        <v>4</v>
      </c>
      <c r="E85" s="8" t="s">
        <v>96</v>
      </c>
      <c r="F85" s="2"/>
      <c r="G85" s="843"/>
    </row>
    <row r="86" spans="2:7" ht="22.5" customHeight="1" thickBot="1">
      <c r="B86" s="817"/>
      <c r="C86" s="850"/>
      <c r="D86" s="30">
        <f>+D85+1</f>
        <v>5</v>
      </c>
      <c r="E86" s="17" t="s">
        <v>97</v>
      </c>
      <c r="F86" s="11"/>
      <c r="G86" s="844"/>
    </row>
    <row r="87" spans="2:7" s="5" customFormat="1" ht="22.5" customHeight="1" thickTop="1" thickBot="1">
      <c r="B87" s="810" t="s">
        <v>209</v>
      </c>
      <c r="C87" s="810"/>
      <c r="D87" s="33" t="s">
        <v>207</v>
      </c>
      <c r="E87" s="34" t="s">
        <v>218</v>
      </c>
      <c r="F87" s="14" t="s">
        <v>219</v>
      </c>
      <c r="G87" s="13" t="s">
        <v>220</v>
      </c>
    </row>
    <row r="88" spans="2:7" ht="22.5" customHeight="1" thickTop="1">
      <c r="B88" s="818" t="s">
        <v>213</v>
      </c>
      <c r="C88" s="824"/>
      <c r="D88" s="31">
        <v>1</v>
      </c>
      <c r="E88" s="20" t="s">
        <v>100</v>
      </c>
      <c r="F88" s="12"/>
      <c r="G88" s="842"/>
    </row>
    <row r="89" spans="2:7" ht="22.5" customHeight="1">
      <c r="B89" s="819"/>
      <c r="C89" s="825"/>
      <c r="D89" s="15">
        <f t="shared" ref="D89:D117" si="3">+D88+1</f>
        <v>2</v>
      </c>
      <c r="E89" s="21" t="s">
        <v>101</v>
      </c>
      <c r="F89" s="2"/>
      <c r="G89" s="843"/>
    </row>
    <row r="90" spans="2:7" ht="22.5" customHeight="1">
      <c r="B90" s="819"/>
      <c r="C90" s="825"/>
      <c r="D90" s="15">
        <f t="shared" si="3"/>
        <v>3</v>
      </c>
      <c r="E90" s="21" t="s">
        <v>124</v>
      </c>
      <c r="F90" s="2"/>
      <c r="G90" s="843"/>
    </row>
    <row r="91" spans="2:7" ht="22.5" customHeight="1">
      <c r="B91" s="819"/>
      <c r="C91" s="825"/>
      <c r="D91" s="15">
        <f t="shared" si="3"/>
        <v>4</v>
      </c>
      <c r="E91" s="21" t="s">
        <v>102</v>
      </c>
      <c r="F91" s="2"/>
      <c r="G91" s="843"/>
    </row>
    <row r="92" spans="2:7" ht="22.5" customHeight="1">
      <c r="B92" s="819"/>
      <c r="C92" s="825"/>
      <c r="D92" s="15">
        <f t="shared" si="3"/>
        <v>5</v>
      </c>
      <c r="E92" s="21" t="s">
        <v>103</v>
      </c>
      <c r="F92" s="2"/>
      <c r="G92" s="843"/>
    </row>
    <row r="93" spans="2:7" ht="22.5" customHeight="1">
      <c r="B93" s="819"/>
      <c r="C93" s="825"/>
      <c r="D93" s="15">
        <f t="shared" si="3"/>
        <v>6</v>
      </c>
      <c r="E93" s="21" t="s">
        <v>104</v>
      </c>
      <c r="F93" s="2"/>
      <c r="G93" s="843"/>
    </row>
    <row r="94" spans="2:7" ht="22.5" customHeight="1">
      <c r="B94" s="819"/>
      <c r="C94" s="825"/>
      <c r="D94" s="15">
        <f t="shared" si="3"/>
        <v>7</v>
      </c>
      <c r="E94" s="21" t="s">
        <v>105</v>
      </c>
      <c r="F94" s="2"/>
      <c r="G94" s="843"/>
    </row>
    <row r="95" spans="2:7" ht="22.5" customHeight="1">
      <c r="B95" s="819"/>
      <c r="C95" s="825"/>
      <c r="D95" s="15">
        <f t="shared" si="3"/>
        <v>8</v>
      </c>
      <c r="E95" s="21" t="s">
        <v>106</v>
      </c>
      <c r="F95" s="2"/>
      <c r="G95" s="843"/>
    </row>
    <row r="96" spans="2:7" ht="22.5" customHeight="1">
      <c r="B96" s="819"/>
      <c r="C96" s="825"/>
      <c r="D96" s="15">
        <f t="shared" si="3"/>
        <v>9</v>
      </c>
      <c r="E96" s="21" t="s">
        <v>107</v>
      </c>
      <c r="F96" s="2"/>
      <c r="G96" s="843"/>
    </row>
    <row r="97" spans="2:7" ht="22.5" customHeight="1">
      <c r="B97" s="819"/>
      <c r="C97" s="825"/>
      <c r="D97" s="15">
        <f t="shared" si="3"/>
        <v>10</v>
      </c>
      <c r="E97" s="21" t="s">
        <v>108</v>
      </c>
      <c r="F97" s="2"/>
      <c r="G97" s="843"/>
    </row>
    <row r="98" spans="2:7" ht="22.5" customHeight="1">
      <c r="B98" s="819"/>
      <c r="C98" s="825"/>
      <c r="D98" s="15">
        <f t="shared" si="3"/>
        <v>11</v>
      </c>
      <c r="E98" s="21" t="s">
        <v>109</v>
      </c>
      <c r="F98" s="2"/>
      <c r="G98" s="843"/>
    </row>
    <row r="99" spans="2:7" ht="22.5" customHeight="1">
      <c r="B99" s="819"/>
      <c r="C99" s="825"/>
      <c r="D99" s="15">
        <f t="shared" si="3"/>
        <v>12</v>
      </c>
      <c r="E99" s="21" t="s">
        <v>197</v>
      </c>
      <c r="F99" s="2"/>
      <c r="G99" s="843"/>
    </row>
    <row r="100" spans="2:7" ht="22.5" customHeight="1">
      <c r="B100" s="819"/>
      <c r="C100" s="825"/>
      <c r="D100" s="15">
        <f t="shared" si="3"/>
        <v>13</v>
      </c>
      <c r="E100" s="21" t="s">
        <v>125</v>
      </c>
      <c r="F100" s="2"/>
      <c r="G100" s="843"/>
    </row>
    <row r="101" spans="2:7" ht="22.5" customHeight="1">
      <c r="B101" s="819"/>
      <c r="C101" s="825"/>
      <c r="D101" s="15">
        <f t="shared" si="3"/>
        <v>14</v>
      </c>
      <c r="E101" s="21" t="s">
        <v>198</v>
      </c>
      <c r="F101" s="2"/>
      <c r="G101" s="843"/>
    </row>
    <row r="102" spans="2:7" ht="22.5" customHeight="1">
      <c r="B102" s="819"/>
      <c r="C102" s="825"/>
      <c r="D102" s="15">
        <f t="shared" si="3"/>
        <v>15</v>
      </c>
      <c r="E102" s="21" t="s">
        <v>199</v>
      </c>
      <c r="F102" s="2"/>
      <c r="G102" s="843"/>
    </row>
    <row r="103" spans="2:7" ht="22.5" customHeight="1">
      <c r="B103" s="819"/>
      <c r="C103" s="825"/>
      <c r="D103" s="15">
        <f t="shared" si="3"/>
        <v>16</v>
      </c>
      <c r="E103" s="21" t="s">
        <v>200</v>
      </c>
      <c r="F103" s="2"/>
      <c r="G103" s="843"/>
    </row>
    <row r="104" spans="2:7" ht="22.5" customHeight="1">
      <c r="B104" s="819"/>
      <c r="C104" s="825"/>
      <c r="D104" s="15">
        <f t="shared" si="3"/>
        <v>17</v>
      </c>
      <c r="E104" s="21" t="s">
        <v>110</v>
      </c>
      <c r="F104" s="2"/>
      <c r="G104" s="843"/>
    </row>
    <row r="105" spans="2:7" ht="22.5" customHeight="1">
      <c r="B105" s="819"/>
      <c r="C105" s="825"/>
      <c r="D105" s="15">
        <f t="shared" si="3"/>
        <v>18</v>
      </c>
      <c r="E105" s="21" t="s">
        <v>111</v>
      </c>
      <c r="F105" s="2"/>
      <c r="G105" s="843"/>
    </row>
    <row r="106" spans="2:7" ht="22.5" customHeight="1">
      <c r="B106" s="819"/>
      <c r="C106" s="825"/>
      <c r="D106" s="15">
        <f t="shared" si="3"/>
        <v>19</v>
      </c>
      <c r="E106" s="21" t="s">
        <v>112</v>
      </c>
      <c r="F106" s="2"/>
      <c r="G106" s="843"/>
    </row>
    <row r="107" spans="2:7" ht="22.5" customHeight="1">
      <c r="B107" s="819"/>
      <c r="C107" s="825"/>
      <c r="D107" s="15">
        <f t="shared" si="3"/>
        <v>20</v>
      </c>
      <c r="E107" s="21" t="s">
        <v>113</v>
      </c>
      <c r="F107" s="2"/>
      <c r="G107" s="843"/>
    </row>
    <row r="108" spans="2:7" ht="22.5" customHeight="1">
      <c r="B108" s="819"/>
      <c r="C108" s="825"/>
      <c r="D108" s="15">
        <f t="shared" si="3"/>
        <v>21</v>
      </c>
      <c r="E108" s="21" t="s">
        <v>114</v>
      </c>
      <c r="F108" s="2"/>
      <c r="G108" s="843"/>
    </row>
    <row r="109" spans="2:7" ht="22.5" customHeight="1">
      <c r="B109" s="819"/>
      <c r="C109" s="825"/>
      <c r="D109" s="15">
        <f t="shared" si="3"/>
        <v>22</v>
      </c>
      <c r="E109" s="21" t="s">
        <v>115</v>
      </c>
      <c r="F109" s="2"/>
      <c r="G109" s="843"/>
    </row>
    <row r="110" spans="2:7" ht="22.5" customHeight="1">
      <c r="B110" s="819"/>
      <c r="C110" s="825"/>
      <c r="D110" s="15">
        <f t="shared" si="3"/>
        <v>23</v>
      </c>
      <c r="E110" s="21" t="s">
        <v>116</v>
      </c>
      <c r="F110" s="2"/>
      <c r="G110" s="843"/>
    </row>
    <row r="111" spans="2:7" ht="22.5" customHeight="1">
      <c r="B111" s="819"/>
      <c r="C111" s="825"/>
      <c r="D111" s="15">
        <f t="shared" si="3"/>
        <v>24</v>
      </c>
      <c r="E111" s="21" t="s">
        <v>117</v>
      </c>
      <c r="F111" s="2"/>
      <c r="G111" s="843"/>
    </row>
    <row r="112" spans="2:7" ht="22.5" customHeight="1">
      <c r="B112" s="819"/>
      <c r="C112" s="825"/>
      <c r="D112" s="15">
        <f t="shared" si="3"/>
        <v>25</v>
      </c>
      <c r="E112" s="21" t="s">
        <v>118</v>
      </c>
      <c r="F112" s="2"/>
      <c r="G112" s="843"/>
    </row>
    <row r="113" spans="2:7" ht="22.5" customHeight="1">
      <c r="B113" s="819"/>
      <c r="C113" s="825"/>
      <c r="D113" s="15">
        <f t="shared" si="3"/>
        <v>26</v>
      </c>
      <c r="E113" s="21" t="s">
        <v>119</v>
      </c>
      <c r="F113" s="2"/>
      <c r="G113" s="843"/>
    </row>
    <row r="114" spans="2:7" ht="22.5" customHeight="1">
      <c r="B114" s="819"/>
      <c r="C114" s="825"/>
      <c r="D114" s="15">
        <f t="shared" si="3"/>
        <v>27</v>
      </c>
      <c r="E114" s="21" t="s">
        <v>120</v>
      </c>
      <c r="F114" s="2"/>
      <c r="G114" s="843"/>
    </row>
    <row r="115" spans="2:7" ht="22.5" customHeight="1">
      <c r="B115" s="819"/>
      <c r="C115" s="825"/>
      <c r="D115" s="15">
        <f t="shared" si="3"/>
        <v>28</v>
      </c>
      <c r="E115" s="21" t="s">
        <v>121</v>
      </c>
      <c r="F115" s="2"/>
      <c r="G115" s="843"/>
    </row>
    <row r="116" spans="2:7" ht="22.5" customHeight="1">
      <c r="B116" s="819"/>
      <c r="C116" s="825"/>
      <c r="D116" s="15">
        <f t="shared" si="3"/>
        <v>29</v>
      </c>
      <c r="E116" s="21" t="s">
        <v>122</v>
      </c>
      <c r="F116" s="2"/>
      <c r="G116" s="843"/>
    </row>
    <row r="117" spans="2:7" ht="22.5" customHeight="1">
      <c r="B117" s="819"/>
      <c r="C117" s="825"/>
      <c r="D117" s="15">
        <f t="shared" si="3"/>
        <v>30</v>
      </c>
      <c r="E117" s="21" t="s">
        <v>123</v>
      </c>
      <c r="F117" s="2"/>
      <c r="G117" s="843"/>
    </row>
    <row r="118" spans="2:7" ht="22.5" customHeight="1" thickBot="1">
      <c r="B118" s="820"/>
      <c r="C118" s="826"/>
      <c r="D118" s="30">
        <v>31</v>
      </c>
      <c r="E118" s="22" t="s">
        <v>201</v>
      </c>
      <c r="F118" s="11"/>
      <c r="G118" s="844"/>
    </row>
    <row r="119" spans="2:7" s="5" customFormat="1" ht="22.5" customHeight="1" thickTop="1" thickBot="1">
      <c r="B119" s="810" t="s">
        <v>209</v>
      </c>
      <c r="C119" s="810"/>
      <c r="D119" s="33" t="s">
        <v>207</v>
      </c>
      <c r="E119" s="34" t="s">
        <v>218</v>
      </c>
      <c r="F119" s="14" t="s">
        <v>219</v>
      </c>
      <c r="G119" s="13" t="s">
        <v>220</v>
      </c>
    </row>
    <row r="120" spans="2:7" ht="22.5" customHeight="1" thickTop="1">
      <c r="B120" s="845" t="s">
        <v>214</v>
      </c>
      <c r="C120" s="824"/>
      <c r="D120" s="31">
        <v>1</v>
      </c>
      <c r="E120" s="20" t="s">
        <v>126</v>
      </c>
      <c r="F120" s="12"/>
      <c r="G120" s="842"/>
    </row>
    <row r="121" spans="2:7" ht="22.5" customHeight="1">
      <c r="B121" s="846"/>
      <c r="C121" s="825"/>
      <c r="D121" s="15">
        <f t="shared" ref="D121:D127" si="4">+D120+1</f>
        <v>2</v>
      </c>
      <c r="E121" s="21" t="s">
        <v>127</v>
      </c>
      <c r="F121" s="2"/>
      <c r="G121" s="843"/>
    </row>
    <row r="122" spans="2:7" ht="22.5" customHeight="1">
      <c r="B122" s="846"/>
      <c r="C122" s="825"/>
      <c r="D122" s="15">
        <f t="shared" si="4"/>
        <v>3</v>
      </c>
      <c r="E122" s="21" t="s">
        <v>128</v>
      </c>
      <c r="F122" s="2"/>
      <c r="G122" s="843"/>
    </row>
    <row r="123" spans="2:7" ht="22.5" customHeight="1">
      <c r="B123" s="846"/>
      <c r="C123" s="825"/>
      <c r="D123" s="15">
        <f t="shared" si="4"/>
        <v>4</v>
      </c>
      <c r="E123" s="21" t="s">
        <v>129</v>
      </c>
      <c r="F123" s="2"/>
      <c r="G123" s="843"/>
    </row>
    <row r="124" spans="2:7" ht="22.5" customHeight="1">
      <c r="B124" s="846"/>
      <c r="C124" s="825"/>
      <c r="D124" s="15">
        <f t="shared" si="4"/>
        <v>5</v>
      </c>
      <c r="E124" s="21" t="s">
        <v>130</v>
      </c>
      <c r="F124" s="2"/>
      <c r="G124" s="843"/>
    </row>
    <row r="125" spans="2:7" ht="22.5" customHeight="1">
      <c r="B125" s="846"/>
      <c r="C125" s="825"/>
      <c r="D125" s="15">
        <f t="shared" si="4"/>
        <v>6</v>
      </c>
      <c r="E125" s="21" t="s">
        <v>131</v>
      </c>
      <c r="F125" s="2"/>
      <c r="G125" s="843"/>
    </row>
    <row r="126" spans="2:7" ht="22.5" customHeight="1">
      <c r="B126" s="846"/>
      <c r="C126" s="825"/>
      <c r="D126" s="15">
        <f t="shared" si="4"/>
        <v>7</v>
      </c>
      <c r="E126" s="21" t="s">
        <v>132</v>
      </c>
      <c r="F126" s="2"/>
      <c r="G126" s="843"/>
    </row>
    <row r="127" spans="2:7" ht="22.5" customHeight="1" thickBot="1">
      <c r="B127" s="847"/>
      <c r="C127" s="826"/>
      <c r="D127" s="30">
        <f t="shared" si="4"/>
        <v>8</v>
      </c>
      <c r="E127" s="23" t="s">
        <v>133</v>
      </c>
      <c r="F127" s="11"/>
      <c r="G127" s="844"/>
    </row>
    <row r="128" spans="2:7" s="5" customFormat="1" ht="22.5" customHeight="1" thickTop="1" thickBot="1">
      <c r="B128" s="810" t="s">
        <v>209</v>
      </c>
      <c r="C128" s="810"/>
      <c r="D128" s="33" t="s">
        <v>207</v>
      </c>
      <c r="E128" s="34" t="s">
        <v>218</v>
      </c>
      <c r="F128" s="14" t="s">
        <v>219</v>
      </c>
      <c r="G128" s="13" t="s">
        <v>220</v>
      </c>
    </row>
    <row r="129" spans="2:7" ht="22.5" customHeight="1" thickTop="1">
      <c r="B129" s="851" t="s">
        <v>215</v>
      </c>
      <c r="C129" s="824"/>
      <c r="D129" s="31">
        <v>1</v>
      </c>
      <c r="E129" s="24" t="s">
        <v>135</v>
      </c>
      <c r="F129" s="12"/>
      <c r="G129" s="842"/>
    </row>
    <row r="130" spans="2:7" ht="22.5" customHeight="1">
      <c r="B130" s="852"/>
      <c r="C130" s="825"/>
      <c r="D130" s="15">
        <f t="shared" ref="D130:D147" si="5">+D129+1</f>
        <v>2</v>
      </c>
      <c r="E130" s="25" t="s">
        <v>136</v>
      </c>
      <c r="F130" s="2"/>
      <c r="G130" s="843"/>
    </row>
    <row r="131" spans="2:7" ht="22.5" customHeight="1">
      <c r="B131" s="852"/>
      <c r="C131" s="825"/>
      <c r="D131" s="15">
        <f t="shared" si="5"/>
        <v>3</v>
      </c>
      <c r="E131" s="25" t="s">
        <v>202</v>
      </c>
      <c r="F131" s="2"/>
      <c r="G131" s="843"/>
    </row>
    <row r="132" spans="2:7" ht="22.5" customHeight="1">
      <c r="B132" s="852"/>
      <c r="C132" s="825"/>
      <c r="D132" s="15">
        <f t="shared" si="5"/>
        <v>4</v>
      </c>
      <c r="E132" s="25" t="s">
        <v>137</v>
      </c>
      <c r="F132" s="2"/>
      <c r="G132" s="843"/>
    </row>
    <row r="133" spans="2:7" ht="22.5" customHeight="1">
      <c r="B133" s="852"/>
      <c r="C133" s="825"/>
      <c r="D133" s="15">
        <f t="shared" si="5"/>
        <v>5</v>
      </c>
      <c r="E133" s="25" t="s">
        <v>138</v>
      </c>
      <c r="F133" s="2"/>
      <c r="G133" s="843"/>
    </row>
    <row r="134" spans="2:7" ht="22.5" customHeight="1">
      <c r="B134" s="852"/>
      <c r="C134" s="825"/>
      <c r="D134" s="15">
        <f t="shared" si="5"/>
        <v>6</v>
      </c>
      <c r="E134" s="25" t="s">
        <v>203</v>
      </c>
      <c r="F134" s="2"/>
      <c r="G134" s="843"/>
    </row>
    <row r="135" spans="2:7" ht="22.5" customHeight="1">
      <c r="B135" s="852"/>
      <c r="C135" s="825"/>
      <c r="D135" s="15">
        <f t="shared" si="5"/>
        <v>7</v>
      </c>
      <c r="E135" s="25" t="s">
        <v>139</v>
      </c>
      <c r="F135" s="2"/>
      <c r="G135" s="843"/>
    </row>
    <row r="136" spans="2:7" ht="22.5" customHeight="1">
      <c r="B136" s="852"/>
      <c r="C136" s="825"/>
      <c r="D136" s="15">
        <f t="shared" si="5"/>
        <v>8</v>
      </c>
      <c r="E136" s="25" t="s">
        <v>140</v>
      </c>
      <c r="F136" s="2"/>
      <c r="G136" s="843"/>
    </row>
    <row r="137" spans="2:7" ht="22.5" customHeight="1">
      <c r="B137" s="852"/>
      <c r="C137" s="825"/>
      <c r="D137" s="15">
        <f t="shared" si="5"/>
        <v>9</v>
      </c>
      <c r="E137" s="25" t="s">
        <v>141</v>
      </c>
      <c r="F137" s="2"/>
      <c r="G137" s="843"/>
    </row>
    <row r="138" spans="2:7" ht="22.5" customHeight="1">
      <c r="B138" s="852"/>
      <c r="C138" s="825"/>
      <c r="D138" s="15">
        <f t="shared" si="5"/>
        <v>10</v>
      </c>
      <c r="E138" s="25" t="s">
        <v>142</v>
      </c>
      <c r="F138" s="2"/>
      <c r="G138" s="843"/>
    </row>
    <row r="139" spans="2:7" ht="22.5" customHeight="1">
      <c r="B139" s="852"/>
      <c r="C139" s="825"/>
      <c r="D139" s="15">
        <f t="shared" si="5"/>
        <v>11</v>
      </c>
      <c r="E139" s="25" t="s">
        <v>143</v>
      </c>
      <c r="F139" s="2"/>
      <c r="G139" s="843"/>
    </row>
    <row r="140" spans="2:7" ht="22.5" customHeight="1">
      <c r="B140" s="852"/>
      <c r="C140" s="825"/>
      <c r="D140" s="15">
        <f t="shared" si="5"/>
        <v>12</v>
      </c>
      <c r="E140" s="25" t="s">
        <v>144</v>
      </c>
      <c r="F140" s="2"/>
      <c r="G140" s="843"/>
    </row>
    <row r="141" spans="2:7" ht="22.5" customHeight="1">
      <c r="B141" s="852"/>
      <c r="C141" s="825"/>
      <c r="D141" s="15">
        <f t="shared" si="5"/>
        <v>13</v>
      </c>
      <c r="E141" s="25" t="s">
        <v>145</v>
      </c>
      <c r="F141" s="2"/>
      <c r="G141" s="843"/>
    </row>
    <row r="142" spans="2:7" ht="22.5" customHeight="1">
      <c r="B142" s="852"/>
      <c r="C142" s="825"/>
      <c r="D142" s="15">
        <f t="shared" si="5"/>
        <v>14</v>
      </c>
      <c r="E142" s="25" t="s">
        <v>146</v>
      </c>
      <c r="F142" s="2"/>
      <c r="G142" s="843"/>
    </row>
    <row r="143" spans="2:7" ht="22.5" customHeight="1">
      <c r="B143" s="852"/>
      <c r="C143" s="825"/>
      <c r="D143" s="15">
        <f t="shared" si="5"/>
        <v>15</v>
      </c>
      <c r="E143" s="25" t="s">
        <v>147</v>
      </c>
      <c r="F143" s="2"/>
      <c r="G143" s="843"/>
    </row>
    <row r="144" spans="2:7" ht="22.5" customHeight="1">
      <c r="B144" s="852"/>
      <c r="C144" s="825"/>
      <c r="D144" s="15">
        <f t="shared" si="5"/>
        <v>16</v>
      </c>
      <c r="E144" s="25" t="s">
        <v>148</v>
      </c>
      <c r="F144" s="2"/>
      <c r="G144" s="843"/>
    </row>
    <row r="145" spans="2:7" ht="22.5" customHeight="1">
      <c r="B145" s="852"/>
      <c r="C145" s="825"/>
      <c r="D145" s="15">
        <f t="shared" si="5"/>
        <v>17</v>
      </c>
      <c r="E145" s="25" t="s">
        <v>149</v>
      </c>
      <c r="F145" s="2"/>
      <c r="G145" s="843"/>
    </row>
    <row r="146" spans="2:7" ht="22.5" customHeight="1">
      <c r="B146" s="852"/>
      <c r="C146" s="825"/>
      <c r="D146" s="15">
        <f t="shared" si="5"/>
        <v>18</v>
      </c>
      <c r="E146" s="25" t="s">
        <v>150</v>
      </c>
      <c r="F146" s="2"/>
      <c r="G146" s="843"/>
    </row>
    <row r="147" spans="2:7" ht="22.5" customHeight="1" thickBot="1">
      <c r="B147" s="853"/>
      <c r="C147" s="826"/>
      <c r="D147" s="30">
        <f t="shared" si="5"/>
        <v>19</v>
      </c>
      <c r="E147" s="26" t="s">
        <v>204</v>
      </c>
      <c r="F147" s="11"/>
      <c r="G147" s="844"/>
    </row>
    <row r="148" spans="2:7" s="5" customFormat="1" ht="22.5" customHeight="1" thickTop="1" thickBot="1">
      <c r="B148" s="810" t="s">
        <v>209</v>
      </c>
      <c r="C148" s="810"/>
      <c r="D148" s="33" t="s">
        <v>207</v>
      </c>
      <c r="E148" s="34" t="s">
        <v>218</v>
      </c>
      <c r="F148" s="14" t="s">
        <v>219</v>
      </c>
      <c r="G148" s="13" t="s">
        <v>220</v>
      </c>
    </row>
    <row r="149" spans="2:7" ht="22.5" customHeight="1" thickTop="1">
      <c r="B149" s="854" t="s">
        <v>216</v>
      </c>
      <c r="C149" s="824"/>
      <c r="D149" s="31">
        <v>1</v>
      </c>
      <c r="E149" s="20" t="s">
        <v>152</v>
      </c>
      <c r="F149" s="12"/>
      <c r="G149" s="842"/>
    </row>
    <row r="150" spans="2:7" ht="22.5" customHeight="1">
      <c r="B150" s="855"/>
      <c r="C150" s="825"/>
      <c r="D150" s="15">
        <f t="shared" ref="D150:D156" si="6">+D149+1</f>
        <v>2</v>
      </c>
      <c r="E150" s="21" t="s">
        <v>153</v>
      </c>
      <c r="F150" s="2"/>
      <c r="G150" s="843"/>
    </row>
    <row r="151" spans="2:7" ht="22.5" customHeight="1">
      <c r="B151" s="855"/>
      <c r="C151" s="825"/>
      <c r="D151" s="15">
        <f t="shared" si="6"/>
        <v>3</v>
      </c>
      <c r="E151" s="21" t="s">
        <v>154</v>
      </c>
      <c r="F151" s="2"/>
      <c r="G151" s="843"/>
    </row>
    <row r="152" spans="2:7" ht="22.5" customHeight="1">
      <c r="B152" s="855"/>
      <c r="C152" s="825"/>
      <c r="D152" s="15">
        <f t="shared" si="6"/>
        <v>4</v>
      </c>
      <c r="E152" s="21" t="s">
        <v>155</v>
      </c>
      <c r="F152" s="2"/>
      <c r="G152" s="843"/>
    </row>
    <row r="153" spans="2:7" ht="22.5" customHeight="1">
      <c r="B153" s="855"/>
      <c r="C153" s="825"/>
      <c r="D153" s="15">
        <f t="shared" si="6"/>
        <v>5</v>
      </c>
      <c r="E153" s="21" t="s">
        <v>156</v>
      </c>
      <c r="F153" s="2"/>
      <c r="G153" s="843"/>
    </row>
    <row r="154" spans="2:7" ht="22.5" customHeight="1">
      <c r="B154" s="855"/>
      <c r="C154" s="825"/>
      <c r="D154" s="15">
        <f t="shared" si="6"/>
        <v>6</v>
      </c>
      <c r="E154" s="21" t="s">
        <v>157</v>
      </c>
      <c r="F154" s="2"/>
      <c r="G154" s="843"/>
    </row>
    <row r="155" spans="2:7" ht="22.5" customHeight="1">
      <c r="B155" s="855"/>
      <c r="C155" s="825"/>
      <c r="D155" s="15">
        <f t="shared" si="6"/>
        <v>7</v>
      </c>
      <c r="E155" s="21" t="s">
        <v>158</v>
      </c>
      <c r="F155" s="2"/>
      <c r="G155" s="843"/>
    </row>
    <row r="156" spans="2:7" ht="22.5" customHeight="1" thickBot="1">
      <c r="B156" s="856"/>
      <c r="C156" s="826"/>
      <c r="D156" s="30">
        <f t="shared" si="6"/>
        <v>8</v>
      </c>
      <c r="E156" s="23" t="s">
        <v>159</v>
      </c>
      <c r="F156" s="11"/>
      <c r="G156" s="844"/>
    </row>
    <row r="157" spans="2:7" s="5" customFormat="1" ht="22.5" customHeight="1" thickTop="1" thickBot="1">
      <c r="B157" s="810" t="s">
        <v>209</v>
      </c>
      <c r="C157" s="810"/>
      <c r="D157" s="33" t="s">
        <v>207</v>
      </c>
      <c r="E157" s="34" t="s">
        <v>218</v>
      </c>
      <c r="F157" s="14" t="s">
        <v>219</v>
      </c>
      <c r="G157" s="13" t="s">
        <v>220</v>
      </c>
    </row>
    <row r="158" spans="2:7" ht="22.5" customHeight="1" thickTop="1">
      <c r="B158" s="839" t="s">
        <v>217</v>
      </c>
      <c r="C158" s="824"/>
      <c r="D158" s="31">
        <v>1</v>
      </c>
      <c r="E158" s="27" t="s">
        <v>161</v>
      </c>
      <c r="F158" s="12"/>
      <c r="G158" s="842"/>
    </row>
    <row r="159" spans="2:7" ht="22.5" customHeight="1">
      <c r="B159" s="840"/>
      <c r="C159" s="825"/>
      <c r="D159" s="15">
        <f>+D158+1</f>
        <v>2</v>
      </c>
      <c r="E159" s="28" t="s">
        <v>205</v>
      </c>
      <c r="F159" s="2"/>
      <c r="G159" s="843"/>
    </row>
    <row r="160" spans="2:7" ht="22.5" customHeight="1" thickBot="1">
      <c r="B160" s="841"/>
      <c r="C160" s="826"/>
      <c r="D160" s="30">
        <f>+D159+1</f>
        <v>3</v>
      </c>
      <c r="E160" s="22" t="s">
        <v>162</v>
      </c>
      <c r="F160" s="11"/>
      <c r="G160" s="844"/>
    </row>
    <row r="161" ht="13.5" thickTop="1"/>
  </sheetData>
  <mergeCells count="40">
    <mergeCell ref="B149:B156"/>
    <mergeCell ref="B81:C81"/>
    <mergeCell ref="B87:C87"/>
    <mergeCell ref="B148:C148"/>
    <mergeCell ref="L42:M42"/>
    <mergeCell ref="L43:M43"/>
    <mergeCell ref="L44:M44"/>
    <mergeCell ref="B65:C65"/>
    <mergeCell ref="C158:C160"/>
    <mergeCell ref="B158:B160"/>
    <mergeCell ref="G66:G80"/>
    <mergeCell ref="G82:G86"/>
    <mergeCell ref="G88:G118"/>
    <mergeCell ref="G120:G127"/>
    <mergeCell ref="G129:G147"/>
    <mergeCell ref="G149:G156"/>
    <mergeCell ref="G158:G160"/>
    <mergeCell ref="C120:C127"/>
    <mergeCell ref="B120:B127"/>
    <mergeCell ref="C82:C86"/>
    <mergeCell ref="B157:C157"/>
    <mergeCell ref="C129:C147"/>
    <mergeCell ref="B129:B147"/>
    <mergeCell ref="C149:C156"/>
    <mergeCell ref="B1:G1"/>
    <mergeCell ref="B119:C119"/>
    <mergeCell ref="B128:C128"/>
    <mergeCell ref="B3:B28"/>
    <mergeCell ref="B66:B80"/>
    <mergeCell ref="B82:B86"/>
    <mergeCell ref="B88:B118"/>
    <mergeCell ref="C3:C28"/>
    <mergeCell ref="C88:C118"/>
    <mergeCell ref="C66:C80"/>
    <mergeCell ref="B2:C2"/>
    <mergeCell ref="G3:G28"/>
    <mergeCell ref="B30:B64"/>
    <mergeCell ref="C30:C64"/>
    <mergeCell ref="G30:G64"/>
    <mergeCell ref="B29:C29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rowBreaks count="8" manualBreakCount="8">
    <brk id="28" max="7" man="1"/>
    <brk id="64" max="7" man="1"/>
    <brk id="80" max="7" man="1"/>
    <brk id="86" max="7" man="1"/>
    <brk id="118" max="7" man="1"/>
    <brk id="127" max="7" man="1"/>
    <brk id="147" max="7" man="1"/>
    <brk id="156" max="7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"/>
  <sheetViews>
    <sheetView view="pageBreakPreview" zoomScale="60" zoomScaleNormal="70" workbookViewId="0">
      <selection sqref="A1:W7"/>
    </sheetView>
  </sheetViews>
  <sheetFormatPr defaultRowHeight="12.75"/>
  <cols>
    <col min="1" max="1" width="22.5" customWidth="1"/>
    <col min="2" max="19" width="12.33203125" customWidth="1"/>
    <col min="20" max="22" width="15.6640625" style="1" customWidth="1"/>
  </cols>
  <sheetData>
    <row r="1" spans="1:23" ht="37.5" customHeight="1">
      <c r="A1" s="878" t="s">
        <v>356</v>
      </c>
      <c r="B1" s="878"/>
      <c r="C1" s="878"/>
      <c r="D1" s="878"/>
      <c r="E1" s="878"/>
      <c r="F1" s="878"/>
      <c r="G1" s="878"/>
      <c r="H1" s="878"/>
      <c r="I1" s="878"/>
      <c r="J1" s="878"/>
      <c r="K1" s="878"/>
      <c r="L1" s="878"/>
      <c r="M1" s="878"/>
      <c r="N1" s="878"/>
      <c r="O1" s="878"/>
      <c r="P1" s="878"/>
      <c r="Q1" s="878"/>
      <c r="R1" s="878"/>
      <c r="S1" s="878"/>
      <c r="T1" s="878"/>
      <c r="U1" s="878"/>
      <c r="V1" s="878"/>
      <c r="W1" s="878"/>
    </row>
    <row r="2" spans="1:23" ht="39.75" customHeight="1">
      <c r="A2" s="878" t="s">
        <v>357</v>
      </c>
      <c r="B2" s="878"/>
      <c r="C2" s="878"/>
      <c r="D2" s="878"/>
      <c r="E2" s="878"/>
      <c r="F2" s="878"/>
      <c r="G2" s="878"/>
      <c r="H2" s="878"/>
      <c r="I2" s="878"/>
      <c r="J2" s="878"/>
      <c r="K2" s="878"/>
      <c r="L2" s="878"/>
      <c r="M2" s="878"/>
      <c r="N2" s="878"/>
      <c r="O2" s="878"/>
      <c r="P2" s="878"/>
      <c r="Q2" s="878"/>
      <c r="R2" s="878"/>
      <c r="S2" s="878"/>
      <c r="T2" s="878"/>
      <c r="U2" s="878"/>
      <c r="V2" s="878"/>
      <c r="W2" s="878"/>
    </row>
    <row r="3" spans="1:23" ht="51" customHeight="1">
      <c r="A3" s="874" t="s">
        <v>365</v>
      </c>
      <c r="B3" s="874"/>
      <c r="C3" s="874"/>
      <c r="D3" s="874"/>
      <c r="E3" s="874"/>
      <c r="F3" s="874"/>
      <c r="G3" s="874"/>
      <c r="H3" s="874"/>
      <c r="I3" s="874"/>
      <c r="J3" s="874"/>
      <c r="K3" s="874"/>
      <c r="L3" s="874"/>
      <c r="M3" s="874"/>
      <c r="N3" s="874"/>
      <c r="O3" s="874"/>
      <c r="P3" s="874"/>
      <c r="Q3" s="874"/>
      <c r="R3" s="874"/>
      <c r="S3" s="874"/>
      <c r="T3" s="874"/>
      <c r="U3" s="874"/>
      <c r="V3" s="874"/>
      <c r="W3" s="874"/>
    </row>
    <row r="4" spans="1:23" ht="23.25">
      <c r="A4" s="494"/>
      <c r="B4" s="495"/>
      <c r="C4" s="495"/>
      <c r="D4" s="495"/>
      <c r="E4" s="495"/>
      <c r="F4" s="495"/>
      <c r="G4" s="495"/>
      <c r="H4" s="495"/>
      <c r="I4" s="495"/>
      <c r="J4" s="495"/>
      <c r="K4" s="495"/>
      <c r="L4" s="495"/>
      <c r="M4" s="495"/>
      <c r="N4" s="495"/>
      <c r="O4" s="495"/>
      <c r="P4" s="495"/>
      <c r="Q4" s="495"/>
      <c r="R4" s="495"/>
      <c r="S4" s="495"/>
      <c r="T4" s="496"/>
      <c r="U4" s="496"/>
      <c r="V4" s="496"/>
    </row>
    <row r="5" spans="1:23" ht="36.75" customHeight="1">
      <c r="A5" s="874" t="s">
        <v>358</v>
      </c>
      <c r="B5" s="874"/>
      <c r="C5" s="874"/>
      <c r="D5" s="874"/>
      <c r="E5" s="874"/>
      <c r="F5" s="874"/>
      <c r="G5" s="874"/>
      <c r="H5" s="874"/>
      <c r="I5" s="874"/>
      <c r="J5" s="874"/>
      <c r="K5" s="874"/>
      <c r="L5" s="874"/>
      <c r="M5" s="874"/>
      <c r="N5" s="874"/>
      <c r="O5" s="874"/>
      <c r="P5" s="874"/>
      <c r="Q5" s="874"/>
      <c r="R5" s="874"/>
      <c r="S5" s="874"/>
      <c r="T5" s="874"/>
      <c r="U5" s="874"/>
      <c r="V5" s="874"/>
      <c r="W5" s="874"/>
    </row>
    <row r="6" spans="1:23" ht="23.25">
      <c r="A6" s="494"/>
      <c r="B6" s="495"/>
      <c r="C6" s="495"/>
      <c r="D6" s="495"/>
      <c r="E6" s="495"/>
      <c r="F6" s="495"/>
      <c r="G6" s="495"/>
      <c r="H6" s="495"/>
      <c r="I6" s="495"/>
      <c r="J6" s="495"/>
      <c r="K6" s="495"/>
      <c r="L6" s="495"/>
      <c r="M6" s="495"/>
      <c r="N6" s="495"/>
      <c r="O6" s="495"/>
      <c r="P6" s="495"/>
      <c r="Q6" s="495"/>
      <c r="R6" s="495"/>
      <c r="S6" s="495"/>
      <c r="T6" s="496"/>
      <c r="U6" s="496"/>
      <c r="V6" s="496"/>
    </row>
    <row r="7" spans="1:23" ht="42" customHeight="1">
      <c r="A7" s="874" t="s">
        <v>359</v>
      </c>
      <c r="B7" s="874"/>
      <c r="C7" s="874"/>
      <c r="D7" s="874"/>
      <c r="E7" s="874"/>
      <c r="F7" s="874"/>
      <c r="G7" s="874"/>
      <c r="H7" s="874"/>
      <c r="I7" s="874"/>
      <c r="J7" s="874"/>
      <c r="K7" s="874"/>
      <c r="L7" s="874"/>
      <c r="M7" s="874"/>
      <c r="N7" s="874"/>
      <c r="O7" s="874"/>
      <c r="P7" s="874"/>
      <c r="Q7" s="874"/>
      <c r="R7" s="874"/>
      <c r="S7" s="874"/>
      <c r="T7" s="874"/>
      <c r="U7" s="874"/>
      <c r="V7" s="874"/>
      <c r="W7" s="874"/>
    </row>
    <row r="8" spans="1:23">
      <c r="A8" s="4"/>
    </row>
    <row r="9" spans="1:23" s="476" customFormat="1" ht="48" customHeight="1">
      <c r="A9" s="501" t="s">
        <v>5</v>
      </c>
      <c r="B9" s="876">
        <v>1</v>
      </c>
      <c r="C9" s="877"/>
      <c r="D9" s="876">
        <v>2</v>
      </c>
      <c r="E9" s="877"/>
      <c r="F9" s="876">
        <v>3</v>
      </c>
      <c r="G9" s="877"/>
      <c r="H9" s="876">
        <v>4</v>
      </c>
      <c r="I9" s="877"/>
      <c r="J9" s="876">
        <v>5</v>
      </c>
      <c r="K9" s="877"/>
      <c r="L9" s="502">
        <v>6</v>
      </c>
      <c r="M9" s="503"/>
      <c r="N9" s="876">
        <v>7</v>
      </c>
      <c r="O9" s="877"/>
      <c r="P9" s="876">
        <v>8</v>
      </c>
      <c r="Q9" s="877"/>
      <c r="R9" s="876">
        <v>9</v>
      </c>
      <c r="S9" s="877"/>
      <c r="T9" s="876">
        <v>10</v>
      </c>
      <c r="U9" s="877"/>
    </row>
    <row r="10" spans="1:23" ht="42.75" customHeight="1" thickBot="1">
      <c r="A10" s="504"/>
      <c r="B10" s="505" t="s">
        <v>361</v>
      </c>
      <c r="C10" s="505" t="s">
        <v>362</v>
      </c>
      <c r="D10" s="505" t="s">
        <v>361</v>
      </c>
      <c r="E10" s="505" t="s">
        <v>362</v>
      </c>
      <c r="F10" s="505" t="s">
        <v>361</v>
      </c>
      <c r="G10" s="505" t="s">
        <v>362</v>
      </c>
      <c r="H10" s="505" t="s">
        <v>361</v>
      </c>
      <c r="I10" s="505" t="s">
        <v>362</v>
      </c>
      <c r="J10" s="505" t="s">
        <v>361</v>
      </c>
      <c r="K10" s="505" t="s">
        <v>362</v>
      </c>
      <c r="L10" s="505" t="s">
        <v>361</v>
      </c>
      <c r="M10" s="505" t="s">
        <v>362</v>
      </c>
      <c r="N10" s="505" t="s">
        <v>361</v>
      </c>
      <c r="O10" s="505" t="s">
        <v>362</v>
      </c>
      <c r="P10" s="505" t="s">
        <v>361</v>
      </c>
      <c r="Q10" s="505" t="s">
        <v>362</v>
      </c>
      <c r="R10" s="505" t="s">
        <v>361</v>
      </c>
      <c r="S10" s="505" t="s">
        <v>362</v>
      </c>
      <c r="T10" s="505" t="s">
        <v>361</v>
      </c>
      <c r="U10" s="505" t="s">
        <v>362</v>
      </c>
    </row>
    <row r="11" spans="1:23" ht="26.25" customHeight="1" thickTop="1">
      <c r="A11" s="490" t="s">
        <v>24</v>
      </c>
      <c r="B11" s="491">
        <v>86</v>
      </c>
      <c r="C11" s="488">
        <v>114</v>
      </c>
      <c r="D11" s="491">
        <v>135</v>
      </c>
      <c r="E11" s="491">
        <v>174</v>
      </c>
      <c r="F11" s="491">
        <v>127</v>
      </c>
      <c r="G11" s="491">
        <v>186</v>
      </c>
      <c r="H11" s="491">
        <v>43</v>
      </c>
      <c r="I11" s="491">
        <v>77</v>
      </c>
      <c r="J11" s="491">
        <v>169</v>
      </c>
      <c r="K11" s="491">
        <v>265</v>
      </c>
      <c r="L11" s="491">
        <v>34</v>
      </c>
      <c r="M11" s="491">
        <v>37</v>
      </c>
      <c r="N11" s="491">
        <v>34</v>
      </c>
      <c r="O11" s="491">
        <v>19</v>
      </c>
      <c r="P11" s="491">
        <v>57</v>
      </c>
      <c r="Q11" s="491">
        <v>64</v>
      </c>
      <c r="R11" s="491">
        <v>125</v>
      </c>
      <c r="S11" s="491">
        <v>130</v>
      </c>
      <c r="T11" s="491">
        <v>212</v>
      </c>
      <c r="U11" s="491">
        <v>233</v>
      </c>
    </row>
    <row r="12" spans="1:23" ht="26.25" customHeight="1">
      <c r="A12" s="481" t="s">
        <v>10</v>
      </c>
      <c r="B12" s="487">
        <v>72</v>
      </c>
      <c r="C12" s="487">
        <v>98</v>
      </c>
      <c r="D12" s="487">
        <v>127</v>
      </c>
      <c r="E12" s="487">
        <v>151</v>
      </c>
      <c r="F12" s="487">
        <v>161</v>
      </c>
      <c r="G12" s="487">
        <v>117</v>
      </c>
      <c r="H12" s="487">
        <v>38</v>
      </c>
      <c r="I12" s="487">
        <v>77</v>
      </c>
      <c r="J12" s="487">
        <v>144</v>
      </c>
      <c r="K12" s="487">
        <v>199</v>
      </c>
      <c r="L12" s="487">
        <v>34</v>
      </c>
      <c r="M12" s="487">
        <v>32</v>
      </c>
      <c r="N12" s="487">
        <v>32</v>
      </c>
      <c r="O12" s="487">
        <v>17</v>
      </c>
      <c r="P12" s="487">
        <v>48</v>
      </c>
      <c r="Q12" s="487">
        <v>59</v>
      </c>
      <c r="R12" s="487">
        <v>117</v>
      </c>
      <c r="S12" s="487">
        <v>109</v>
      </c>
      <c r="T12" s="487">
        <v>172</v>
      </c>
      <c r="U12" s="487">
        <v>204</v>
      </c>
    </row>
    <row r="13" spans="1:23" s="5" customFormat="1" ht="26.25" customHeight="1">
      <c r="A13" s="482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477"/>
      <c r="U13" s="477"/>
      <c r="V13" s="477"/>
    </row>
    <row r="14" spans="1:23" s="5" customFormat="1" ht="36.75" customHeight="1">
      <c r="A14" s="501" t="s">
        <v>5</v>
      </c>
      <c r="B14" s="876">
        <v>11</v>
      </c>
      <c r="C14" s="877"/>
      <c r="D14" s="876">
        <v>12</v>
      </c>
      <c r="E14" s="877"/>
      <c r="F14" s="876">
        <v>13</v>
      </c>
      <c r="G14" s="877"/>
      <c r="H14" s="876">
        <v>14</v>
      </c>
      <c r="I14" s="877"/>
      <c r="J14" s="502">
        <v>15</v>
      </c>
      <c r="K14" s="503"/>
      <c r="L14" s="876">
        <v>16</v>
      </c>
      <c r="M14" s="877"/>
      <c r="N14" s="876">
        <v>17</v>
      </c>
      <c r="O14" s="877"/>
      <c r="P14" s="876">
        <v>18</v>
      </c>
      <c r="Q14" s="877"/>
      <c r="R14" s="876">
        <v>19</v>
      </c>
      <c r="S14" s="877"/>
      <c r="T14" s="506" t="s">
        <v>6</v>
      </c>
      <c r="U14" s="506" t="s">
        <v>6</v>
      </c>
      <c r="V14" s="506" t="s">
        <v>7</v>
      </c>
    </row>
    <row r="15" spans="1:23" s="5" customFormat="1" ht="34.5" customHeight="1" thickBot="1">
      <c r="A15" s="504"/>
      <c r="B15" s="505" t="s">
        <v>361</v>
      </c>
      <c r="C15" s="505" t="s">
        <v>362</v>
      </c>
      <c r="D15" s="505" t="s">
        <v>361</v>
      </c>
      <c r="E15" s="505" t="s">
        <v>362</v>
      </c>
      <c r="F15" s="505" t="s">
        <v>361</v>
      </c>
      <c r="G15" s="505" t="s">
        <v>362</v>
      </c>
      <c r="H15" s="505" t="s">
        <v>361</v>
      </c>
      <c r="I15" s="505" t="s">
        <v>362</v>
      </c>
      <c r="J15" s="505" t="s">
        <v>361</v>
      </c>
      <c r="K15" s="505" t="s">
        <v>362</v>
      </c>
      <c r="L15" s="505" t="s">
        <v>361</v>
      </c>
      <c r="M15" s="505" t="s">
        <v>362</v>
      </c>
      <c r="N15" s="505" t="s">
        <v>361</v>
      </c>
      <c r="O15" s="505" t="s">
        <v>362</v>
      </c>
      <c r="P15" s="505" t="s">
        <v>361</v>
      </c>
      <c r="Q15" s="505" t="s">
        <v>362</v>
      </c>
      <c r="R15" s="505" t="s">
        <v>361</v>
      </c>
      <c r="S15" s="505" t="s">
        <v>362</v>
      </c>
      <c r="T15" s="505" t="s">
        <v>361</v>
      </c>
      <c r="U15" s="505" t="s">
        <v>362</v>
      </c>
      <c r="V15" s="507" t="s">
        <v>4</v>
      </c>
    </row>
    <row r="16" spans="1:23" s="5" customFormat="1" ht="26.25" customHeight="1" thickTop="1">
      <c r="A16" s="490" t="s">
        <v>24</v>
      </c>
      <c r="B16" s="492">
        <v>120</v>
      </c>
      <c r="C16" s="492">
        <v>165</v>
      </c>
      <c r="D16" s="492">
        <v>88</v>
      </c>
      <c r="E16" s="492">
        <v>64</v>
      </c>
      <c r="F16" s="492">
        <v>177</v>
      </c>
      <c r="G16" s="492">
        <v>270</v>
      </c>
      <c r="H16" s="492">
        <v>73</v>
      </c>
      <c r="I16" s="492">
        <v>96</v>
      </c>
      <c r="J16" s="492">
        <v>51</v>
      </c>
      <c r="K16" s="492">
        <v>118</v>
      </c>
      <c r="L16" s="492">
        <v>91</v>
      </c>
      <c r="M16" s="492">
        <v>97</v>
      </c>
      <c r="N16" s="492">
        <v>19</v>
      </c>
      <c r="O16" s="492">
        <v>33</v>
      </c>
      <c r="P16" s="492">
        <v>28</v>
      </c>
      <c r="Q16" s="492">
        <v>33</v>
      </c>
      <c r="R16" s="492">
        <v>23</v>
      </c>
      <c r="S16" s="492">
        <v>38</v>
      </c>
      <c r="T16" s="493">
        <f>+B11+D11+F11+H11+J11+L11+N11+P11+R11+T11+B16+D16+F16+H16+J16+L16+N16+P16+R16</f>
        <v>1692</v>
      </c>
      <c r="U16" s="493">
        <f>+C11+E11+G11+I11+K11+M11+O11+Q11+S11+U11+C16+E16+G16+I16+K16+M16+O16+Q16+S16</f>
        <v>2213</v>
      </c>
      <c r="V16" s="492"/>
    </row>
    <row r="17" spans="1:23" s="5" customFormat="1" ht="26.25" customHeight="1">
      <c r="A17" s="481" t="s">
        <v>10</v>
      </c>
      <c r="B17" s="487">
        <v>112</v>
      </c>
      <c r="C17" s="487">
        <v>147</v>
      </c>
      <c r="D17" s="487">
        <v>83</v>
      </c>
      <c r="E17" s="487">
        <v>59</v>
      </c>
      <c r="F17" s="487">
        <v>147</v>
      </c>
      <c r="G17" s="487">
        <v>199</v>
      </c>
      <c r="H17" s="487">
        <v>66</v>
      </c>
      <c r="I17" s="487">
        <v>86</v>
      </c>
      <c r="J17" s="487">
        <v>42</v>
      </c>
      <c r="K17" s="487">
        <v>96</v>
      </c>
      <c r="L17" s="487">
        <v>85</v>
      </c>
      <c r="M17" s="487">
        <v>84</v>
      </c>
      <c r="N17" s="487">
        <v>18</v>
      </c>
      <c r="O17" s="487">
        <v>30</v>
      </c>
      <c r="P17" s="487">
        <v>26</v>
      </c>
      <c r="Q17" s="487">
        <v>30</v>
      </c>
      <c r="R17" s="487">
        <v>20</v>
      </c>
      <c r="S17" s="487">
        <v>36</v>
      </c>
      <c r="T17" s="489">
        <f>+B12+D12+F12+H12+J12+L12+N12+P12+R12+T12+B17+D17+F17+H17+J17+L17+N17+P17+R17</f>
        <v>1544</v>
      </c>
      <c r="U17" s="489">
        <f>+C12+E12+G12+I12+K12+M12+O12+Q12+S12+U12+C17+E17+G17+I17+K17+M17+O17+Q17+S17</f>
        <v>1830</v>
      </c>
      <c r="V17" s="487">
        <v>86.4</v>
      </c>
    </row>
    <row r="18" spans="1:23" ht="65.25" customHeight="1">
      <c r="A18" s="875" t="s">
        <v>363</v>
      </c>
      <c r="B18" s="875"/>
      <c r="C18" s="875"/>
      <c r="D18" s="875"/>
      <c r="E18" s="875"/>
      <c r="F18" s="875"/>
      <c r="G18" s="875"/>
      <c r="H18" s="875"/>
      <c r="I18" s="875"/>
      <c r="J18" s="875"/>
      <c r="K18" s="875"/>
      <c r="L18" s="875"/>
      <c r="M18" s="875"/>
      <c r="N18" s="875"/>
      <c r="O18" s="875"/>
      <c r="P18" s="875"/>
      <c r="Q18" s="875"/>
      <c r="R18" s="875"/>
      <c r="S18" s="875"/>
      <c r="T18" s="875"/>
      <c r="U18" s="875"/>
      <c r="V18" s="875"/>
      <c r="W18" s="875"/>
    </row>
    <row r="19" spans="1:23">
      <c r="A19" s="3"/>
    </row>
    <row r="20" spans="1:23" ht="46.5" customHeight="1">
      <c r="A20" s="875" t="s">
        <v>364</v>
      </c>
      <c r="B20" s="875"/>
      <c r="C20" s="875"/>
      <c r="D20" s="875"/>
      <c r="E20" s="875"/>
      <c r="F20" s="875"/>
      <c r="G20" s="875"/>
      <c r="H20" s="875"/>
      <c r="I20" s="875"/>
      <c r="J20" s="875"/>
      <c r="K20" s="875"/>
      <c r="L20" s="875"/>
      <c r="M20" s="875"/>
      <c r="N20" s="875"/>
      <c r="O20" s="875"/>
      <c r="P20" s="875"/>
      <c r="Q20" s="875"/>
      <c r="R20" s="875"/>
      <c r="S20" s="875"/>
      <c r="T20" s="875"/>
      <c r="U20" s="875"/>
      <c r="V20" s="875"/>
      <c r="W20" s="875"/>
    </row>
    <row r="21" spans="1:23">
      <c r="A21" s="4"/>
    </row>
    <row r="22" spans="1:23" s="1" customFormat="1" ht="42" customHeight="1">
      <c r="A22" s="863" t="s">
        <v>17</v>
      </c>
      <c r="B22" s="863" t="s">
        <v>11</v>
      </c>
      <c r="C22" s="863"/>
      <c r="D22" s="863" t="s">
        <v>12</v>
      </c>
      <c r="E22" s="863"/>
      <c r="F22" s="863" t="s">
        <v>13</v>
      </c>
      <c r="G22" s="863"/>
      <c r="H22" s="863" t="s">
        <v>14</v>
      </c>
      <c r="I22" s="863"/>
      <c r="J22" s="863" t="s">
        <v>15</v>
      </c>
      <c r="K22" s="863"/>
      <c r="L22" s="863" t="s">
        <v>16</v>
      </c>
      <c r="M22" s="863"/>
      <c r="N22" s="863" t="s">
        <v>25</v>
      </c>
      <c r="O22" s="863"/>
      <c r="P22" s="863" t="s">
        <v>26</v>
      </c>
      <c r="Q22" s="863"/>
      <c r="R22" s="863" t="s">
        <v>27</v>
      </c>
      <c r="S22" s="863"/>
    </row>
    <row r="23" spans="1:23" ht="35.25" customHeight="1" thickBot="1">
      <c r="A23" s="864"/>
      <c r="B23" s="873" t="s">
        <v>239</v>
      </c>
      <c r="C23" s="873"/>
      <c r="D23" s="873" t="s">
        <v>240</v>
      </c>
      <c r="E23" s="873"/>
      <c r="F23" s="873" t="s">
        <v>366</v>
      </c>
      <c r="G23" s="873"/>
      <c r="H23" s="873" t="s">
        <v>242</v>
      </c>
      <c r="I23" s="873"/>
      <c r="J23" s="873" t="s">
        <v>368</v>
      </c>
      <c r="K23" s="873"/>
      <c r="L23" s="873" t="s">
        <v>367</v>
      </c>
      <c r="M23" s="873"/>
      <c r="N23" s="873" t="s">
        <v>245</v>
      </c>
      <c r="O23" s="873"/>
      <c r="P23" s="873" t="s">
        <v>246</v>
      </c>
      <c r="Q23" s="873"/>
      <c r="R23" s="873" t="s">
        <v>247</v>
      </c>
      <c r="S23" s="873"/>
    </row>
    <row r="24" spans="1:23" ht="36" customHeight="1" thickTop="1">
      <c r="A24" s="500" t="s">
        <v>18</v>
      </c>
      <c r="B24" s="867">
        <v>611</v>
      </c>
      <c r="C24" s="867"/>
      <c r="D24" s="867">
        <v>603</v>
      </c>
      <c r="E24" s="867"/>
      <c r="F24" s="867">
        <v>306</v>
      </c>
      <c r="G24" s="867"/>
      <c r="H24" s="867">
        <v>74</v>
      </c>
      <c r="I24" s="867"/>
      <c r="J24" s="867">
        <v>979</v>
      </c>
      <c r="K24" s="867"/>
      <c r="L24" s="867">
        <v>88</v>
      </c>
      <c r="M24" s="867"/>
      <c r="N24" s="867">
        <v>395</v>
      </c>
      <c r="O24" s="867"/>
      <c r="P24" s="867">
        <v>144</v>
      </c>
      <c r="Q24" s="867"/>
      <c r="R24" s="867">
        <v>55</v>
      </c>
      <c r="S24" s="867"/>
    </row>
    <row r="25" spans="1:23">
      <c r="A25" s="3"/>
    </row>
    <row r="26" spans="1:23" s="5" customFormat="1" ht="39.75" customHeight="1">
      <c r="A26" s="868" t="s">
        <v>369</v>
      </c>
      <c r="B26" s="868"/>
      <c r="C26" s="868"/>
      <c r="D26" s="868"/>
      <c r="E26" s="868"/>
      <c r="F26" s="868"/>
      <c r="G26" s="868"/>
      <c r="H26" s="868"/>
      <c r="I26" s="868"/>
      <c r="J26" s="868"/>
      <c r="K26" s="868"/>
      <c r="L26" s="868"/>
      <c r="M26" s="868"/>
      <c r="N26" s="868"/>
      <c r="O26" s="868"/>
      <c r="P26" s="868"/>
      <c r="Q26" s="868"/>
      <c r="R26" s="868"/>
      <c r="S26" s="868"/>
      <c r="T26" s="868"/>
      <c r="U26" s="868"/>
      <c r="V26" s="868"/>
      <c r="W26" s="868"/>
    </row>
    <row r="27" spans="1:23" ht="38.25" customHeight="1">
      <c r="A27" s="868" t="s">
        <v>370</v>
      </c>
      <c r="B27" s="868"/>
      <c r="C27" s="868"/>
      <c r="D27" s="868"/>
      <c r="E27" s="868"/>
      <c r="F27" s="868"/>
      <c r="G27" s="868"/>
      <c r="H27" s="868"/>
      <c r="I27" s="868"/>
      <c r="J27" s="868"/>
      <c r="K27" s="868"/>
      <c r="L27" s="868"/>
      <c r="M27" s="868"/>
      <c r="N27" s="868"/>
      <c r="O27" s="868"/>
      <c r="P27" s="868"/>
      <c r="Q27" s="868"/>
      <c r="R27" s="868"/>
      <c r="S27" s="868"/>
      <c r="T27" s="868"/>
      <c r="U27" s="868"/>
      <c r="V27" s="868"/>
      <c r="W27" s="868"/>
    </row>
    <row r="28" spans="1:23">
      <c r="A28" s="4"/>
    </row>
    <row r="29" spans="1:23" ht="31.5" customHeight="1">
      <c r="A29" s="865" t="s">
        <v>17</v>
      </c>
      <c r="B29" s="863" t="s">
        <v>11</v>
      </c>
      <c r="C29" s="863"/>
      <c r="D29" s="863" t="s">
        <v>12</v>
      </c>
      <c r="E29" s="863"/>
      <c r="F29" s="863" t="s">
        <v>13</v>
      </c>
      <c r="G29" s="863"/>
      <c r="H29" s="863" t="s">
        <v>14</v>
      </c>
      <c r="I29" s="863"/>
      <c r="J29" s="863" t="s">
        <v>15</v>
      </c>
      <c r="K29" s="863"/>
      <c r="L29" s="863" t="s">
        <v>16</v>
      </c>
      <c r="M29" s="863"/>
      <c r="N29" s="863" t="s">
        <v>25</v>
      </c>
      <c r="O29" s="863"/>
      <c r="P29" s="863" t="s">
        <v>26</v>
      </c>
      <c r="Q29" s="863"/>
      <c r="R29" s="863" t="s">
        <v>27</v>
      </c>
      <c r="S29" s="863"/>
    </row>
    <row r="30" spans="1:23" s="5" customFormat="1" ht="39" customHeight="1" thickBot="1">
      <c r="A30" s="866"/>
      <c r="B30" s="864" t="s">
        <v>239</v>
      </c>
      <c r="C30" s="864"/>
      <c r="D30" s="864" t="s">
        <v>240</v>
      </c>
      <c r="E30" s="864"/>
      <c r="F30" s="864" t="s">
        <v>366</v>
      </c>
      <c r="G30" s="864"/>
      <c r="H30" s="864" t="s">
        <v>242</v>
      </c>
      <c r="I30" s="864"/>
      <c r="J30" s="864" t="s">
        <v>368</v>
      </c>
      <c r="K30" s="864"/>
      <c r="L30" s="864" t="s">
        <v>367</v>
      </c>
      <c r="M30" s="864"/>
      <c r="N30" s="864" t="s">
        <v>245</v>
      </c>
      <c r="O30" s="864"/>
      <c r="P30" s="864" t="s">
        <v>246</v>
      </c>
      <c r="Q30" s="864"/>
      <c r="R30" s="864" t="s">
        <v>247</v>
      </c>
      <c r="S30" s="864"/>
      <c r="T30" s="1"/>
      <c r="U30" s="1"/>
      <c r="V30" s="1"/>
    </row>
    <row r="31" spans="1:23" ht="27" customHeight="1" thickTop="1">
      <c r="A31" s="499" t="s">
        <v>19</v>
      </c>
      <c r="B31" s="867">
        <v>611</v>
      </c>
      <c r="C31" s="867"/>
      <c r="D31" s="867">
        <v>603</v>
      </c>
      <c r="E31" s="867"/>
      <c r="F31" s="867">
        <v>306</v>
      </c>
      <c r="G31" s="867"/>
      <c r="H31" s="867">
        <v>74</v>
      </c>
      <c r="I31" s="867"/>
      <c r="J31" s="867">
        <v>979</v>
      </c>
      <c r="K31" s="867"/>
      <c r="L31" s="867">
        <v>88</v>
      </c>
      <c r="M31" s="867"/>
      <c r="N31" s="867">
        <v>395</v>
      </c>
      <c r="O31" s="867"/>
      <c r="P31" s="867">
        <v>144</v>
      </c>
      <c r="Q31" s="867"/>
      <c r="R31" s="867">
        <v>55</v>
      </c>
      <c r="S31" s="867"/>
    </row>
    <row r="32" spans="1:23" ht="27" customHeight="1">
      <c r="A32" s="497" t="s">
        <v>20</v>
      </c>
      <c r="B32" s="870">
        <v>8</v>
      </c>
      <c r="C32" s="870"/>
      <c r="D32" s="870">
        <v>8</v>
      </c>
      <c r="E32" s="870"/>
      <c r="F32" s="870">
        <v>4</v>
      </c>
      <c r="G32" s="870"/>
      <c r="H32" s="870">
        <v>0</v>
      </c>
      <c r="I32" s="870"/>
      <c r="J32" s="870">
        <v>13</v>
      </c>
      <c r="K32" s="870"/>
      <c r="L32" s="870">
        <v>1</v>
      </c>
      <c r="M32" s="870"/>
      <c r="N32" s="870">
        <v>5</v>
      </c>
      <c r="O32" s="870"/>
      <c r="P32" s="870">
        <v>1</v>
      </c>
      <c r="Q32" s="870"/>
      <c r="R32" s="870">
        <v>0</v>
      </c>
      <c r="S32" s="870"/>
    </row>
    <row r="33" spans="1:23" ht="27" customHeight="1">
      <c r="A33" s="497" t="s">
        <v>21</v>
      </c>
      <c r="B33" s="870"/>
      <c r="C33" s="870"/>
      <c r="D33" s="870"/>
      <c r="E33" s="870"/>
      <c r="F33" s="870"/>
      <c r="G33" s="870"/>
      <c r="H33" s="870">
        <v>1</v>
      </c>
      <c r="I33" s="870"/>
      <c r="J33" s="870"/>
      <c r="K33" s="870"/>
      <c r="L33" s="870">
        <v>1</v>
      </c>
      <c r="M33" s="870"/>
      <c r="N33" s="870">
        <v>1</v>
      </c>
      <c r="O33" s="870"/>
      <c r="P33" s="870">
        <v>1</v>
      </c>
      <c r="Q33" s="870"/>
      <c r="R33" s="870">
        <v>1</v>
      </c>
      <c r="S33" s="870"/>
    </row>
    <row r="34" spans="1:23" ht="27" customHeight="1">
      <c r="A34" s="497" t="s">
        <v>22</v>
      </c>
      <c r="B34" s="870">
        <f>SUM(B32:C33)</f>
        <v>8</v>
      </c>
      <c r="C34" s="870"/>
      <c r="D34" s="870">
        <f t="shared" ref="D34" si="0">SUM(D32:E33)</f>
        <v>8</v>
      </c>
      <c r="E34" s="870"/>
      <c r="F34" s="870">
        <f t="shared" ref="F34" si="1">SUM(F32:G33)</f>
        <v>4</v>
      </c>
      <c r="G34" s="870"/>
      <c r="H34" s="870">
        <f t="shared" ref="H34" si="2">SUM(H32:I33)</f>
        <v>1</v>
      </c>
      <c r="I34" s="870"/>
      <c r="J34" s="870">
        <f t="shared" ref="J34" si="3">SUM(J32:K33)</f>
        <v>13</v>
      </c>
      <c r="K34" s="870"/>
      <c r="L34" s="870">
        <f t="shared" ref="L34" si="4">SUM(L32:M33)</f>
        <v>2</v>
      </c>
      <c r="M34" s="870"/>
      <c r="N34" s="870">
        <f t="shared" ref="N34" si="5">SUM(N32:O33)</f>
        <v>6</v>
      </c>
      <c r="O34" s="870"/>
      <c r="P34" s="870">
        <f t="shared" ref="P34" si="6">SUM(P32:Q33)</f>
        <v>2</v>
      </c>
      <c r="Q34" s="870"/>
      <c r="R34" s="870">
        <f t="shared" ref="R34" si="7">SUM(R32:S33)</f>
        <v>1</v>
      </c>
      <c r="S34" s="870"/>
    </row>
    <row r="36" spans="1:23" ht="39" customHeight="1">
      <c r="A36" s="872" t="s">
        <v>23</v>
      </c>
      <c r="B36" s="872"/>
      <c r="C36" s="872"/>
      <c r="D36" s="872"/>
      <c r="E36" s="872"/>
      <c r="F36" s="872"/>
      <c r="G36" s="872"/>
      <c r="H36" s="872"/>
      <c r="I36" s="872"/>
      <c r="J36" s="872"/>
      <c r="K36" s="872"/>
      <c r="L36" s="872"/>
      <c r="M36" s="872"/>
      <c r="N36" s="872"/>
      <c r="O36" s="872"/>
      <c r="P36" s="872"/>
      <c r="Q36" s="872"/>
      <c r="R36" s="872"/>
      <c r="S36" s="872"/>
    </row>
    <row r="37" spans="1:23" ht="35.25" customHeight="1">
      <c r="A37" s="871" t="s">
        <v>371</v>
      </c>
      <c r="B37" s="871"/>
      <c r="C37" s="871" t="s">
        <v>372</v>
      </c>
      <c r="D37" s="871"/>
      <c r="E37" s="871"/>
      <c r="F37" s="871" t="s">
        <v>372</v>
      </c>
      <c r="G37" s="871"/>
      <c r="H37" s="871"/>
      <c r="I37" s="871" t="s">
        <v>372</v>
      </c>
      <c r="J37" s="871"/>
      <c r="K37" s="871"/>
      <c r="L37" s="871" t="s">
        <v>372</v>
      </c>
      <c r="M37" s="871"/>
      <c r="N37" s="871"/>
      <c r="O37" s="871" t="s">
        <v>372</v>
      </c>
      <c r="P37" s="871"/>
      <c r="Q37" s="871"/>
      <c r="R37" s="871" t="s">
        <v>372</v>
      </c>
      <c r="S37" s="871"/>
      <c r="T37" s="871"/>
      <c r="U37" s="871" t="s">
        <v>372</v>
      </c>
      <c r="V37" s="871"/>
      <c r="W37" s="871"/>
    </row>
    <row r="38" spans="1:23" s="498" customFormat="1" ht="35.25" customHeight="1">
      <c r="A38" s="869" t="s">
        <v>373</v>
      </c>
      <c r="B38" s="869"/>
      <c r="C38" s="869" t="s">
        <v>374</v>
      </c>
      <c r="D38" s="869"/>
      <c r="E38" s="869"/>
      <c r="F38" s="869" t="s">
        <v>375</v>
      </c>
      <c r="G38" s="869"/>
      <c r="H38" s="869"/>
      <c r="I38" s="869" t="s">
        <v>376</v>
      </c>
      <c r="J38" s="869"/>
      <c r="K38" s="869"/>
      <c r="L38" s="869" t="s">
        <v>377</v>
      </c>
      <c r="M38" s="869"/>
      <c r="N38" s="869"/>
      <c r="O38" s="869" t="s">
        <v>378</v>
      </c>
      <c r="P38" s="869"/>
      <c r="Q38" s="869"/>
      <c r="R38" s="869" t="s">
        <v>379</v>
      </c>
      <c r="S38" s="869"/>
      <c r="T38" s="869"/>
      <c r="U38" s="869" t="s">
        <v>380</v>
      </c>
      <c r="V38" s="869"/>
      <c r="W38" s="869"/>
    </row>
    <row r="39" spans="1:23" ht="32.25" customHeight="1">
      <c r="A39" s="869"/>
      <c r="B39" s="869"/>
      <c r="C39" s="869"/>
      <c r="D39" s="869"/>
      <c r="E39" s="869"/>
      <c r="F39" s="869"/>
      <c r="G39" s="869"/>
      <c r="H39" s="869"/>
      <c r="I39" s="869"/>
      <c r="J39" s="869"/>
      <c r="K39" s="869"/>
      <c r="L39" s="869"/>
      <c r="M39" s="869"/>
      <c r="N39" s="869"/>
      <c r="O39" s="869"/>
      <c r="P39" s="869"/>
      <c r="Q39" s="869"/>
      <c r="R39" s="869"/>
      <c r="S39" s="869"/>
      <c r="T39" s="869"/>
      <c r="U39" s="869"/>
      <c r="V39" s="869"/>
      <c r="W39" s="869"/>
    </row>
  </sheetData>
  <mergeCells count="134">
    <mergeCell ref="A1:W1"/>
    <mergeCell ref="N9:O9"/>
    <mergeCell ref="P9:Q9"/>
    <mergeCell ref="R9:S9"/>
    <mergeCell ref="L14:M14"/>
    <mergeCell ref="N14:O14"/>
    <mergeCell ref="P14:Q14"/>
    <mergeCell ref="B31:C31"/>
    <mergeCell ref="D31:E31"/>
    <mergeCell ref="F31:G31"/>
    <mergeCell ref="H31:I31"/>
    <mergeCell ref="J31:K31"/>
    <mergeCell ref="L31:M31"/>
    <mergeCell ref="N31:O31"/>
    <mergeCell ref="P31:Q31"/>
    <mergeCell ref="B22:C22"/>
    <mergeCell ref="B23:C23"/>
    <mergeCell ref="B24:C24"/>
    <mergeCell ref="D22:E22"/>
    <mergeCell ref="F22:G22"/>
    <mergeCell ref="D24:E24"/>
    <mergeCell ref="F24:G24"/>
    <mergeCell ref="R14:S14"/>
    <mergeCell ref="A2:W2"/>
    <mergeCell ref="A3:W3"/>
    <mergeCell ref="A5:W5"/>
    <mergeCell ref="A7:W7"/>
    <mergeCell ref="A18:W18"/>
    <mergeCell ref="A20:W20"/>
    <mergeCell ref="T9:U9"/>
    <mergeCell ref="B14:C14"/>
    <mergeCell ref="D14:E14"/>
    <mergeCell ref="F14:G14"/>
    <mergeCell ref="H14:I14"/>
    <mergeCell ref="B9:C9"/>
    <mergeCell ref="D9:E9"/>
    <mergeCell ref="F9:G9"/>
    <mergeCell ref="H9:I9"/>
    <mergeCell ref="J9:K9"/>
    <mergeCell ref="J24:K24"/>
    <mergeCell ref="L24:M24"/>
    <mergeCell ref="N24:O24"/>
    <mergeCell ref="P24:Q24"/>
    <mergeCell ref="R22:S22"/>
    <mergeCell ref="D23:E23"/>
    <mergeCell ref="F23:G23"/>
    <mergeCell ref="H23:I23"/>
    <mergeCell ref="J23:K23"/>
    <mergeCell ref="L23:M23"/>
    <mergeCell ref="N23:O23"/>
    <mergeCell ref="P23:Q23"/>
    <mergeCell ref="R23:S23"/>
    <mergeCell ref="H22:I22"/>
    <mergeCell ref="J22:K22"/>
    <mergeCell ref="L22:M22"/>
    <mergeCell ref="N22:O22"/>
    <mergeCell ref="P22:Q22"/>
    <mergeCell ref="R31:S31"/>
    <mergeCell ref="B34:C34"/>
    <mergeCell ref="D34:E34"/>
    <mergeCell ref="F34:G34"/>
    <mergeCell ref="H34:I34"/>
    <mergeCell ref="J34:K34"/>
    <mergeCell ref="L34:M34"/>
    <mergeCell ref="N34:O34"/>
    <mergeCell ref="P34:Q34"/>
    <mergeCell ref="R34:S34"/>
    <mergeCell ref="B32:C32"/>
    <mergeCell ref="D32:E32"/>
    <mergeCell ref="F32:G32"/>
    <mergeCell ref="H32:I32"/>
    <mergeCell ref="J32:K32"/>
    <mergeCell ref="L32:M32"/>
    <mergeCell ref="N32:O32"/>
    <mergeCell ref="P32:Q32"/>
    <mergeCell ref="R32:S32"/>
    <mergeCell ref="B33:C33"/>
    <mergeCell ref="D33:E33"/>
    <mergeCell ref="F33:G33"/>
    <mergeCell ref="H33:I33"/>
    <mergeCell ref="J33:K33"/>
    <mergeCell ref="L33:M33"/>
    <mergeCell ref="N33:O33"/>
    <mergeCell ref="P33:Q33"/>
    <mergeCell ref="R33:S33"/>
    <mergeCell ref="U37:W37"/>
    <mergeCell ref="A36:S36"/>
    <mergeCell ref="A37:B37"/>
    <mergeCell ref="C37:E37"/>
    <mergeCell ref="F37:H37"/>
    <mergeCell ref="I37:K37"/>
    <mergeCell ref="L37:N37"/>
    <mergeCell ref="O37:Q37"/>
    <mergeCell ref="R37:T37"/>
    <mergeCell ref="O38:Q38"/>
    <mergeCell ref="R38:T38"/>
    <mergeCell ref="U38:W38"/>
    <mergeCell ref="A39:B39"/>
    <mergeCell ref="C39:E39"/>
    <mergeCell ref="F39:H39"/>
    <mergeCell ref="I39:K39"/>
    <mergeCell ref="L39:N39"/>
    <mergeCell ref="O39:Q39"/>
    <mergeCell ref="R39:T39"/>
    <mergeCell ref="U39:W39"/>
    <mergeCell ref="A38:B38"/>
    <mergeCell ref="C38:E38"/>
    <mergeCell ref="F38:H38"/>
    <mergeCell ref="I38:K38"/>
    <mergeCell ref="L38:N38"/>
    <mergeCell ref="A22:A23"/>
    <mergeCell ref="L30:M30"/>
    <mergeCell ref="N30:O30"/>
    <mergeCell ref="P30:Q30"/>
    <mergeCell ref="R30:S30"/>
    <mergeCell ref="A29:A30"/>
    <mergeCell ref="B30:C30"/>
    <mergeCell ref="D30:E30"/>
    <mergeCell ref="F30:G30"/>
    <mergeCell ref="H30:I30"/>
    <mergeCell ref="J30:K30"/>
    <mergeCell ref="R24:S24"/>
    <mergeCell ref="B29:C29"/>
    <mergeCell ref="D29:E29"/>
    <mergeCell ref="F29:G29"/>
    <mergeCell ref="H29:I29"/>
    <mergeCell ref="J29:K29"/>
    <mergeCell ref="L29:M29"/>
    <mergeCell ref="N29:O29"/>
    <mergeCell ref="P29:Q29"/>
    <mergeCell ref="R29:S29"/>
    <mergeCell ref="A26:W26"/>
    <mergeCell ref="A27:W27"/>
    <mergeCell ref="H24:I24"/>
  </mergeCells>
  <pageMargins left="1.6929133858267718" right="0.70866141732283472" top="0.19685039370078741" bottom="0.74803149606299213" header="0.31496062992125984" footer="0.31496062992125984"/>
  <pageSetup paperSize="9" scale="42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1"/>
  <sheetViews>
    <sheetView view="pageBreakPreview" topLeftCell="A8" zoomScale="85" zoomScaleNormal="70" zoomScaleSheetLayoutView="85" workbookViewId="0">
      <selection activeCell="W14" sqref="W14:Z26"/>
    </sheetView>
  </sheetViews>
  <sheetFormatPr defaultRowHeight="12.75"/>
  <cols>
    <col min="1" max="1" width="4.83203125" style="46" customWidth="1"/>
    <col min="2" max="2" width="33.5" style="46" customWidth="1"/>
    <col min="3" max="21" width="7.6640625" style="46" customWidth="1"/>
    <col min="22" max="22" width="13.6640625" style="46" customWidth="1"/>
    <col min="23" max="25" width="12.5" style="46" customWidth="1"/>
    <col min="26" max="26" width="12" style="46" customWidth="1"/>
    <col min="27" max="27" width="9.33203125" style="46"/>
    <col min="28" max="28" width="20.33203125" style="46" customWidth="1"/>
    <col min="29" max="230" width="9.33203125" style="46"/>
    <col min="231" max="231" width="4.83203125" style="46" customWidth="1"/>
    <col min="232" max="232" width="17.33203125" style="46" customWidth="1"/>
    <col min="233" max="251" width="7.6640625" style="46" customWidth="1"/>
    <col min="252" max="252" width="13.6640625" style="46" customWidth="1"/>
    <col min="253" max="253" width="8.6640625" style="46" customWidth="1"/>
    <col min="254" max="254" width="11.83203125" style="46" customWidth="1"/>
    <col min="255" max="256" width="8.6640625" style="46" customWidth="1"/>
    <col min="257" max="257" width="11.83203125" style="46" customWidth="1"/>
    <col min="258" max="486" width="9.33203125" style="46"/>
    <col min="487" max="487" width="4.83203125" style="46" customWidth="1"/>
    <col min="488" max="488" width="17.33203125" style="46" customWidth="1"/>
    <col min="489" max="507" width="7.6640625" style="46" customWidth="1"/>
    <col min="508" max="508" width="13.6640625" style="46" customWidth="1"/>
    <col min="509" max="509" width="8.6640625" style="46" customWidth="1"/>
    <col min="510" max="510" width="11.83203125" style="46" customWidth="1"/>
    <col min="511" max="512" width="8.6640625" style="46" customWidth="1"/>
    <col min="513" max="513" width="11.83203125" style="46" customWidth="1"/>
    <col min="514" max="742" width="9.33203125" style="46"/>
    <col min="743" max="743" width="4.83203125" style="46" customWidth="1"/>
    <col min="744" max="744" width="17.33203125" style="46" customWidth="1"/>
    <col min="745" max="763" width="7.6640625" style="46" customWidth="1"/>
    <col min="764" max="764" width="13.6640625" style="46" customWidth="1"/>
    <col min="765" max="765" width="8.6640625" style="46" customWidth="1"/>
    <col min="766" max="766" width="11.83203125" style="46" customWidth="1"/>
    <col min="767" max="768" width="8.6640625" style="46" customWidth="1"/>
    <col min="769" max="769" width="11.83203125" style="46" customWidth="1"/>
    <col min="770" max="998" width="9.33203125" style="46"/>
    <col min="999" max="999" width="4.83203125" style="46" customWidth="1"/>
    <col min="1000" max="1000" width="17.33203125" style="46" customWidth="1"/>
    <col min="1001" max="1019" width="7.6640625" style="46" customWidth="1"/>
    <col min="1020" max="1020" width="13.6640625" style="46" customWidth="1"/>
    <col min="1021" max="1021" width="8.6640625" style="46" customWidth="1"/>
    <col min="1022" max="1022" width="11.83203125" style="46" customWidth="1"/>
    <col min="1023" max="1024" width="8.6640625" style="46" customWidth="1"/>
    <col min="1025" max="1025" width="11.83203125" style="46" customWidth="1"/>
    <col min="1026" max="1254" width="9.33203125" style="46"/>
    <col min="1255" max="1255" width="4.83203125" style="46" customWidth="1"/>
    <col min="1256" max="1256" width="17.33203125" style="46" customWidth="1"/>
    <col min="1257" max="1275" width="7.6640625" style="46" customWidth="1"/>
    <col min="1276" max="1276" width="13.6640625" style="46" customWidth="1"/>
    <col min="1277" max="1277" width="8.6640625" style="46" customWidth="1"/>
    <col min="1278" max="1278" width="11.83203125" style="46" customWidth="1"/>
    <col min="1279" max="1280" width="8.6640625" style="46" customWidth="1"/>
    <col min="1281" max="1281" width="11.83203125" style="46" customWidth="1"/>
    <col min="1282" max="1510" width="9.33203125" style="46"/>
    <col min="1511" max="1511" width="4.83203125" style="46" customWidth="1"/>
    <col min="1512" max="1512" width="17.33203125" style="46" customWidth="1"/>
    <col min="1513" max="1531" width="7.6640625" style="46" customWidth="1"/>
    <col min="1532" max="1532" width="13.6640625" style="46" customWidth="1"/>
    <col min="1533" max="1533" width="8.6640625" style="46" customWidth="1"/>
    <col min="1534" max="1534" width="11.83203125" style="46" customWidth="1"/>
    <col min="1535" max="1536" width="8.6640625" style="46" customWidth="1"/>
    <col min="1537" max="1537" width="11.83203125" style="46" customWidth="1"/>
    <col min="1538" max="1766" width="9.33203125" style="46"/>
    <col min="1767" max="1767" width="4.83203125" style="46" customWidth="1"/>
    <col min="1768" max="1768" width="17.33203125" style="46" customWidth="1"/>
    <col min="1769" max="1787" width="7.6640625" style="46" customWidth="1"/>
    <col min="1788" max="1788" width="13.6640625" style="46" customWidth="1"/>
    <col min="1789" max="1789" width="8.6640625" style="46" customWidth="1"/>
    <col min="1790" max="1790" width="11.83203125" style="46" customWidth="1"/>
    <col min="1791" max="1792" width="8.6640625" style="46" customWidth="1"/>
    <col min="1793" max="1793" width="11.83203125" style="46" customWidth="1"/>
    <col min="1794" max="2022" width="9.33203125" style="46"/>
    <col min="2023" max="2023" width="4.83203125" style="46" customWidth="1"/>
    <col min="2024" max="2024" width="17.33203125" style="46" customWidth="1"/>
    <col min="2025" max="2043" width="7.6640625" style="46" customWidth="1"/>
    <col min="2044" max="2044" width="13.6640625" style="46" customWidth="1"/>
    <col min="2045" max="2045" width="8.6640625" style="46" customWidth="1"/>
    <col min="2046" max="2046" width="11.83203125" style="46" customWidth="1"/>
    <col min="2047" max="2048" width="8.6640625" style="46" customWidth="1"/>
    <col min="2049" max="2049" width="11.83203125" style="46" customWidth="1"/>
    <col min="2050" max="2278" width="9.33203125" style="46"/>
    <col min="2279" max="2279" width="4.83203125" style="46" customWidth="1"/>
    <col min="2280" max="2280" width="17.33203125" style="46" customWidth="1"/>
    <col min="2281" max="2299" width="7.6640625" style="46" customWidth="1"/>
    <col min="2300" max="2300" width="13.6640625" style="46" customWidth="1"/>
    <col min="2301" max="2301" width="8.6640625" style="46" customWidth="1"/>
    <col min="2302" max="2302" width="11.83203125" style="46" customWidth="1"/>
    <col min="2303" max="2304" width="8.6640625" style="46" customWidth="1"/>
    <col min="2305" max="2305" width="11.83203125" style="46" customWidth="1"/>
    <col min="2306" max="2534" width="9.33203125" style="46"/>
    <col min="2535" max="2535" width="4.83203125" style="46" customWidth="1"/>
    <col min="2536" max="2536" width="17.33203125" style="46" customWidth="1"/>
    <col min="2537" max="2555" width="7.6640625" style="46" customWidth="1"/>
    <col min="2556" max="2556" width="13.6640625" style="46" customWidth="1"/>
    <col min="2557" max="2557" width="8.6640625" style="46" customWidth="1"/>
    <col min="2558" max="2558" width="11.83203125" style="46" customWidth="1"/>
    <col min="2559" max="2560" width="8.6640625" style="46" customWidth="1"/>
    <col min="2561" max="2561" width="11.83203125" style="46" customWidth="1"/>
    <col min="2562" max="2790" width="9.33203125" style="46"/>
    <col min="2791" max="2791" width="4.83203125" style="46" customWidth="1"/>
    <col min="2792" max="2792" width="17.33203125" style="46" customWidth="1"/>
    <col min="2793" max="2811" width="7.6640625" style="46" customWidth="1"/>
    <col min="2812" max="2812" width="13.6640625" style="46" customWidth="1"/>
    <col min="2813" max="2813" width="8.6640625" style="46" customWidth="1"/>
    <col min="2814" max="2814" width="11.83203125" style="46" customWidth="1"/>
    <col min="2815" max="2816" width="8.6640625" style="46" customWidth="1"/>
    <col min="2817" max="2817" width="11.83203125" style="46" customWidth="1"/>
    <col min="2818" max="3046" width="9.33203125" style="46"/>
    <col min="3047" max="3047" width="4.83203125" style="46" customWidth="1"/>
    <col min="3048" max="3048" width="17.33203125" style="46" customWidth="1"/>
    <col min="3049" max="3067" width="7.6640625" style="46" customWidth="1"/>
    <col min="3068" max="3068" width="13.6640625" style="46" customWidth="1"/>
    <col min="3069" max="3069" width="8.6640625" style="46" customWidth="1"/>
    <col min="3070" max="3070" width="11.83203125" style="46" customWidth="1"/>
    <col min="3071" max="3072" width="8.6640625" style="46" customWidth="1"/>
    <col min="3073" max="3073" width="11.83203125" style="46" customWidth="1"/>
    <col min="3074" max="3302" width="9.33203125" style="46"/>
    <col min="3303" max="3303" width="4.83203125" style="46" customWidth="1"/>
    <col min="3304" max="3304" width="17.33203125" style="46" customWidth="1"/>
    <col min="3305" max="3323" width="7.6640625" style="46" customWidth="1"/>
    <col min="3324" max="3324" width="13.6640625" style="46" customWidth="1"/>
    <col min="3325" max="3325" width="8.6640625" style="46" customWidth="1"/>
    <col min="3326" max="3326" width="11.83203125" style="46" customWidth="1"/>
    <col min="3327" max="3328" width="8.6640625" style="46" customWidth="1"/>
    <col min="3329" max="3329" width="11.83203125" style="46" customWidth="1"/>
    <col min="3330" max="3558" width="9.33203125" style="46"/>
    <col min="3559" max="3559" width="4.83203125" style="46" customWidth="1"/>
    <col min="3560" max="3560" width="17.33203125" style="46" customWidth="1"/>
    <col min="3561" max="3579" width="7.6640625" style="46" customWidth="1"/>
    <col min="3580" max="3580" width="13.6640625" style="46" customWidth="1"/>
    <col min="3581" max="3581" width="8.6640625" style="46" customWidth="1"/>
    <col min="3582" max="3582" width="11.83203125" style="46" customWidth="1"/>
    <col min="3583" max="3584" width="8.6640625" style="46" customWidth="1"/>
    <col min="3585" max="3585" width="11.83203125" style="46" customWidth="1"/>
    <col min="3586" max="3814" width="9.33203125" style="46"/>
    <col min="3815" max="3815" width="4.83203125" style="46" customWidth="1"/>
    <col min="3816" max="3816" width="17.33203125" style="46" customWidth="1"/>
    <col min="3817" max="3835" width="7.6640625" style="46" customWidth="1"/>
    <col min="3836" max="3836" width="13.6640625" style="46" customWidth="1"/>
    <col min="3837" max="3837" width="8.6640625" style="46" customWidth="1"/>
    <col min="3838" max="3838" width="11.83203125" style="46" customWidth="1"/>
    <col min="3839" max="3840" width="8.6640625" style="46" customWidth="1"/>
    <col min="3841" max="3841" width="11.83203125" style="46" customWidth="1"/>
    <col min="3842" max="4070" width="9.33203125" style="46"/>
    <col min="4071" max="4071" width="4.83203125" style="46" customWidth="1"/>
    <col min="4072" max="4072" width="17.33203125" style="46" customWidth="1"/>
    <col min="4073" max="4091" width="7.6640625" style="46" customWidth="1"/>
    <col min="4092" max="4092" width="13.6640625" style="46" customWidth="1"/>
    <col min="4093" max="4093" width="8.6640625" style="46" customWidth="1"/>
    <col min="4094" max="4094" width="11.83203125" style="46" customWidth="1"/>
    <col min="4095" max="4096" width="8.6640625" style="46" customWidth="1"/>
    <col min="4097" max="4097" width="11.83203125" style="46" customWidth="1"/>
    <col min="4098" max="4326" width="9.33203125" style="46"/>
    <col min="4327" max="4327" width="4.83203125" style="46" customWidth="1"/>
    <col min="4328" max="4328" width="17.33203125" style="46" customWidth="1"/>
    <col min="4329" max="4347" width="7.6640625" style="46" customWidth="1"/>
    <col min="4348" max="4348" width="13.6640625" style="46" customWidth="1"/>
    <col min="4349" max="4349" width="8.6640625" style="46" customWidth="1"/>
    <col min="4350" max="4350" width="11.83203125" style="46" customWidth="1"/>
    <col min="4351" max="4352" width="8.6640625" style="46" customWidth="1"/>
    <col min="4353" max="4353" width="11.83203125" style="46" customWidth="1"/>
    <col min="4354" max="4582" width="9.33203125" style="46"/>
    <col min="4583" max="4583" width="4.83203125" style="46" customWidth="1"/>
    <col min="4584" max="4584" width="17.33203125" style="46" customWidth="1"/>
    <col min="4585" max="4603" width="7.6640625" style="46" customWidth="1"/>
    <col min="4604" max="4604" width="13.6640625" style="46" customWidth="1"/>
    <col min="4605" max="4605" width="8.6640625" style="46" customWidth="1"/>
    <col min="4606" max="4606" width="11.83203125" style="46" customWidth="1"/>
    <col min="4607" max="4608" width="8.6640625" style="46" customWidth="1"/>
    <col min="4609" max="4609" width="11.83203125" style="46" customWidth="1"/>
    <col min="4610" max="4838" width="9.33203125" style="46"/>
    <col min="4839" max="4839" width="4.83203125" style="46" customWidth="1"/>
    <col min="4840" max="4840" width="17.33203125" style="46" customWidth="1"/>
    <col min="4841" max="4859" width="7.6640625" style="46" customWidth="1"/>
    <col min="4860" max="4860" width="13.6640625" style="46" customWidth="1"/>
    <col min="4861" max="4861" width="8.6640625" style="46" customWidth="1"/>
    <col min="4862" max="4862" width="11.83203125" style="46" customWidth="1"/>
    <col min="4863" max="4864" width="8.6640625" style="46" customWidth="1"/>
    <col min="4865" max="4865" width="11.83203125" style="46" customWidth="1"/>
    <col min="4866" max="5094" width="9.33203125" style="46"/>
    <col min="5095" max="5095" width="4.83203125" style="46" customWidth="1"/>
    <col min="5096" max="5096" width="17.33203125" style="46" customWidth="1"/>
    <col min="5097" max="5115" width="7.6640625" style="46" customWidth="1"/>
    <col min="5116" max="5116" width="13.6640625" style="46" customWidth="1"/>
    <col min="5117" max="5117" width="8.6640625" style="46" customWidth="1"/>
    <col min="5118" max="5118" width="11.83203125" style="46" customWidth="1"/>
    <col min="5119" max="5120" width="8.6640625" style="46" customWidth="1"/>
    <col min="5121" max="5121" width="11.83203125" style="46" customWidth="1"/>
    <col min="5122" max="5350" width="9.33203125" style="46"/>
    <col min="5351" max="5351" width="4.83203125" style="46" customWidth="1"/>
    <col min="5352" max="5352" width="17.33203125" style="46" customWidth="1"/>
    <col min="5353" max="5371" width="7.6640625" style="46" customWidth="1"/>
    <col min="5372" max="5372" width="13.6640625" style="46" customWidth="1"/>
    <col min="5373" max="5373" width="8.6640625" style="46" customWidth="1"/>
    <col min="5374" max="5374" width="11.83203125" style="46" customWidth="1"/>
    <col min="5375" max="5376" width="8.6640625" style="46" customWidth="1"/>
    <col min="5377" max="5377" width="11.83203125" style="46" customWidth="1"/>
    <col min="5378" max="5606" width="9.33203125" style="46"/>
    <col min="5607" max="5607" width="4.83203125" style="46" customWidth="1"/>
    <col min="5608" max="5608" width="17.33203125" style="46" customWidth="1"/>
    <col min="5609" max="5627" width="7.6640625" style="46" customWidth="1"/>
    <col min="5628" max="5628" width="13.6640625" style="46" customWidth="1"/>
    <col min="5629" max="5629" width="8.6640625" style="46" customWidth="1"/>
    <col min="5630" max="5630" width="11.83203125" style="46" customWidth="1"/>
    <col min="5631" max="5632" width="8.6640625" style="46" customWidth="1"/>
    <col min="5633" max="5633" width="11.83203125" style="46" customWidth="1"/>
    <col min="5634" max="5862" width="9.33203125" style="46"/>
    <col min="5863" max="5863" width="4.83203125" style="46" customWidth="1"/>
    <col min="5864" max="5864" width="17.33203125" style="46" customWidth="1"/>
    <col min="5865" max="5883" width="7.6640625" style="46" customWidth="1"/>
    <col min="5884" max="5884" width="13.6640625" style="46" customWidth="1"/>
    <col min="5885" max="5885" width="8.6640625" style="46" customWidth="1"/>
    <col min="5886" max="5886" width="11.83203125" style="46" customWidth="1"/>
    <col min="5887" max="5888" width="8.6640625" style="46" customWidth="1"/>
    <col min="5889" max="5889" width="11.83203125" style="46" customWidth="1"/>
    <col min="5890" max="6118" width="9.33203125" style="46"/>
    <col min="6119" max="6119" width="4.83203125" style="46" customWidth="1"/>
    <col min="6120" max="6120" width="17.33203125" style="46" customWidth="1"/>
    <col min="6121" max="6139" width="7.6640625" style="46" customWidth="1"/>
    <col min="6140" max="6140" width="13.6640625" style="46" customWidth="1"/>
    <col min="6141" max="6141" width="8.6640625" style="46" customWidth="1"/>
    <col min="6142" max="6142" width="11.83203125" style="46" customWidth="1"/>
    <col min="6143" max="6144" width="8.6640625" style="46" customWidth="1"/>
    <col min="6145" max="6145" width="11.83203125" style="46" customWidth="1"/>
    <col min="6146" max="6374" width="9.33203125" style="46"/>
    <col min="6375" max="6375" width="4.83203125" style="46" customWidth="1"/>
    <col min="6376" max="6376" width="17.33203125" style="46" customWidth="1"/>
    <col min="6377" max="6395" width="7.6640625" style="46" customWidth="1"/>
    <col min="6396" max="6396" width="13.6640625" style="46" customWidth="1"/>
    <col min="6397" max="6397" width="8.6640625" style="46" customWidth="1"/>
    <col min="6398" max="6398" width="11.83203125" style="46" customWidth="1"/>
    <col min="6399" max="6400" width="8.6640625" style="46" customWidth="1"/>
    <col min="6401" max="6401" width="11.83203125" style="46" customWidth="1"/>
    <col min="6402" max="6630" width="9.33203125" style="46"/>
    <col min="6631" max="6631" width="4.83203125" style="46" customWidth="1"/>
    <col min="6632" max="6632" width="17.33203125" style="46" customWidth="1"/>
    <col min="6633" max="6651" width="7.6640625" style="46" customWidth="1"/>
    <col min="6652" max="6652" width="13.6640625" style="46" customWidth="1"/>
    <col min="6653" max="6653" width="8.6640625" style="46" customWidth="1"/>
    <col min="6654" max="6654" width="11.83203125" style="46" customWidth="1"/>
    <col min="6655" max="6656" width="8.6640625" style="46" customWidth="1"/>
    <col min="6657" max="6657" width="11.83203125" style="46" customWidth="1"/>
    <col min="6658" max="6886" width="9.33203125" style="46"/>
    <col min="6887" max="6887" width="4.83203125" style="46" customWidth="1"/>
    <col min="6888" max="6888" width="17.33203125" style="46" customWidth="1"/>
    <col min="6889" max="6907" width="7.6640625" style="46" customWidth="1"/>
    <col min="6908" max="6908" width="13.6640625" style="46" customWidth="1"/>
    <col min="6909" max="6909" width="8.6640625" style="46" customWidth="1"/>
    <col min="6910" max="6910" width="11.83203125" style="46" customWidth="1"/>
    <col min="6911" max="6912" width="8.6640625" style="46" customWidth="1"/>
    <col min="6913" max="6913" width="11.83203125" style="46" customWidth="1"/>
    <col min="6914" max="7142" width="9.33203125" style="46"/>
    <col min="7143" max="7143" width="4.83203125" style="46" customWidth="1"/>
    <col min="7144" max="7144" width="17.33203125" style="46" customWidth="1"/>
    <col min="7145" max="7163" width="7.6640625" style="46" customWidth="1"/>
    <col min="7164" max="7164" width="13.6640625" style="46" customWidth="1"/>
    <col min="7165" max="7165" width="8.6640625" style="46" customWidth="1"/>
    <col min="7166" max="7166" width="11.83203125" style="46" customWidth="1"/>
    <col min="7167" max="7168" width="8.6640625" style="46" customWidth="1"/>
    <col min="7169" max="7169" width="11.83203125" style="46" customWidth="1"/>
    <col min="7170" max="7398" width="9.33203125" style="46"/>
    <col min="7399" max="7399" width="4.83203125" style="46" customWidth="1"/>
    <col min="7400" max="7400" width="17.33203125" style="46" customWidth="1"/>
    <col min="7401" max="7419" width="7.6640625" style="46" customWidth="1"/>
    <col min="7420" max="7420" width="13.6640625" style="46" customWidth="1"/>
    <col min="7421" max="7421" width="8.6640625" style="46" customWidth="1"/>
    <col min="7422" max="7422" width="11.83203125" style="46" customWidth="1"/>
    <col min="7423" max="7424" width="8.6640625" style="46" customWidth="1"/>
    <col min="7425" max="7425" width="11.83203125" style="46" customWidth="1"/>
    <col min="7426" max="7654" width="9.33203125" style="46"/>
    <col min="7655" max="7655" width="4.83203125" style="46" customWidth="1"/>
    <col min="7656" max="7656" width="17.33203125" style="46" customWidth="1"/>
    <col min="7657" max="7675" width="7.6640625" style="46" customWidth="1"/>
    <col min="7676" max="7676" width="13.6640625" style="46" customWidth="1"/>
    <col min="7677" max="7677" width="8.6640625" style="46" customWidth="1"/>
    <col min="7678" max="7678" width="11.83203125" style="46" customWidth="1"/>
    <col min="7679" max="7680" width="8.6640625" style="46" customWidth="1"/>
    <col min="7681" max="7681" width="11.83203125" style="46" customWidth="1"/>
    <col min="7682" max="7910" width="9.33203125" style="46"/>
    <col min="7911" max="7911" width="4.83203125" style="46" customWidth="1"/>
    <col min="7912" max="7912" width="17.33203125" style="46" customWidth="1"/>
    <col min="7913" max="7931" width="7.6640625" style="46" customWidth="1"/>
    <col min="7932" max="7932" width="13.6640625" style="46" customWidth="1"/>
    <col min="7933" max="7933" width="8.6640625" style="46" customWidth="1"/>
    <col min="7934" max="7934" width="11.83203125" style="46" customWidth="1"/>
    <col min="7935" max="7936" width="8.6640625" style="46" customWidth="1"/>
    <col min="7937" max="7937" width="11.83203125" style="46" customWidth="1"/>
    <col min="7938" max="8166" width="9.33203125" style="46"/>
    <col min="8167" max="8167" width="4.83203125" style="46" customWidth="1"/>
    <col min="8168" max="8168" width="17.33203125" style="46" customWidth="1"/>
    <col min="8169" max="8187" width="7.6640625" style="46" customWidth="1"/>
    <col min="8188" max="8188" width="13.6640625" style="46" customWidth="1"/>
    <col min="8189" max="8189" width="8.6640625" style="46" customWidth="1"/>
    <col min="8190" max="8190" width="11.83203125" style="46" customWidth="1"/>
    <col min="8191" max="8192" width="8.6640625" style="46" customWidth="1"/>
    <col min="8193" max="8193" width="11.83203125" style="46" customWidth="1"/>
    <col min="8194" max="8422" width="9.33203125" style="46"/>
    <col min="8423" max="8423" width="4.83203125" style="46" customWidth="1"/>
    <col min="8424" max="8424" width="17.33203125" style="46" customWidth="1"/>
    <col min="8425" max="8443" width="7.6640625" style="46" customWidth="1"/>
    <col min="8444" max="8444" width="13.6640625" style="46" customWidth="1"/>
    <col min="8445" max="8445" width="8.6640625" style="46" customWidth="1"/>
    <col min="8446" max="8446" width="11.83203125" style="46" customWidth="1"/>
    <col min="8447" max="8448" width="8.6640625" style="46" customWidth="1"/>
    <col min="8449" max="8449" width="11.83203125" style="46" customWidth="1"/>
    <col min="8450" max="8678" width="9.33203125" style="46"/>
    <col min="8679" max="8679" width="4.83203125" style="46" customWidth="1"/>
    <col min="8680" max="8680" width="17.33203125" style="46" customWidth="1"/>
    <col min="8681" max="8699" width="7.6640625" style="46" customWidth="1"/>
    <col min="8700" max="8700" width="13.6640625" style="46" customWidth="1"/>
    <col min="8701" max="8701" width="8.6640625" style="46" customWidth="1"/>
    <col min="8702" max="8702" width="11.83203125" style="46" customWidth="1"/>
    <col min="8703" max="8704" width="8.6640625" style="46" customWidth="1"/>
    <col min="8705" max="8705" width="11.83203125" style="46" customWidth="1"/>
    <col min="8706" max="8934" width="9.33203125" style="46"/>
    <col min="8935" max="8935" width="4.83203125" style="46" customWidth="1"/>
    <col min="8936" max="8936" width="17.33203125" style="46" customWidth="1"/>
    <col min="8937" max="8955" width="7.6640625" style="46" customWidth="1"/>
    <col min="8956" max="8956" width="13.6640625" style="46" customWidth="1"/>
    <col min="8957" max="8957" width="8.6640625" style="46" customWidth="1"/>
    <col min="8958" max="8958" width="11.83203125" style="46" customWidth="1"/>
    <col min="8959" max="8960" width="8.6640625" style="46" customWidth="1"/>
    <col min="8961" max="8961" width="11.83203125" style="46" customWidth="1"/>
    <col min="8962" max="9190" width="9.33203125" style="46"/>
    <col min="9191" max="9191" width="4.83203125" style="46" customWidth="1"/>
    <col min="9192" max="9192" width="17.33203125" style="46" customWidth="1"/>
    <col min="9193" max="9211" width="7.6640625" style="46" customWidth="1"/>
    <col min="9212" max="9212" width="13.6640625" style="46" customWidth="1"/>
    <col min="9213" max="9213" width="8.6640625" style="46" customWidth="1"/>
    <col min="9214" max="9214" width="11.83203125" style="46" customWidth="1"/>
    <col min="9215" max="9216" width="8.6640625" style="46" customWidth="1"/>
    <col min="9217" max="9217" width="11.83203125" style="46" customWidth="1"/>
    <col min="9218" max="9446" width="9.33203125" style="46"/>
    <col min="9447" max="9447" width="4.83203125" style="46" customWidth="1"/>
    <col min="9448" max="9448" width="17.33203125" style="46" customWidth="1"/>
    <col min="9449" max="9467" width="7.6640625" style="46" customWidth="1"/>
    <col min="9468" max="9468" width="13.6640625" style="46" customWidth="1"/>
    <col min="9469" max="9469" width="8.6640625" style="46" customWidth="1"/>
    <col min="9470" max="9470" width="11.83203125" style="46" customWidth="1"/>
    <col min="9471" max="9472" width="8.6640625" style="46" customWidth="1"/>
    <col min="9473" max="9473" width="11.83203125" style="46" customWidth="1"/>
    <col min="9474" max="9702" width="9.33203125" style="46"/>
    <col min="9703" max="9703" width="4.83203125" style="46" customWidth="1"/>
    <col min="9704" max="9704" width="17.33203125" style="46" customWidth="1"/>
    <col min="9705" max="9723" width="7.6640625" style="46" customWidth="1"/>
    <col min="9724" max="9724" width="13.6640625" style="46" customWidth="1"/>
    <col min="9725" max="9725" width="8.6640625" style="46" customWidth="1"/>
    <col min="9726" max="9726" width="11.83203125" style="46" customWidth="1"/>
    <col min="9727" max="9728" width="8.6640625" style="46" customWidth="1"/>
    <col min="9729" max="9729" width="11.83203125" style="46" customWidth="1"/>
    <col min="9730" max="9958" width="9.33203125" style="46"/>
    <col min="9959" max="9959" width="4.83203125" style="46" customWidth="1"/>
    <col min="9960" max="9960" width="17.33203125" style="46" customWidth="1"/>
    <col min="9961" max="9979" width="7.6640625" style="46" customWidth="1"/>
    <col min="9980" max="9980" width="13.6640625" style="46" customWidth="1"/>
    <col min="9981" max="9981" width="8.6640625" style="46" customWidth="1"/>
    <col min="9982" max="9982" width="11.83203125" style="46" customWidth="1"/>
    <col min="9983" max="9984" width="8.6640625" style="46" customWidth="1"/>
    <col min="9985" max="9985" width="11.83203125" style="46" customWidth="1"/>
    <col min="9986" max="10214" width="9.33203125" style="46"/>
    <col min="10215" max="10215" width="4.83203125" style="46" customWidth="1"/>
    <col min="10216" max="10216" width="17.33203125" style="46" customWidth="1"/>
    <col min="10217" max="10235" width="7.6640625" style="46" customWidth="1"/>
    <col min="10236" max="10236" width="13.6640625" style="46" customWidth="1"/>
    <col min="10237" max="10237" width="8.6640625" style="46" customWidth="1"/>
    <col min="10238" max="10238" width="11.83203125" style="46" customWidth="1"/>
    <col min="10239" max="10240" width="8.6640625" style="46" customWidth="1"/>
    <col min="10241" max="10241" width="11.83203125" style="46" customWidth="1"/>
    <col min="10242" max="10470" width="9.33203125" style="46"/>
    <col min="10471" max="10471" width="4.83203125" style="46" customWidth="1"/>
    <col min="10472" max="10472" width="17.33203125" style="46" customWidth="1"/>
    <col min="10473" max="10491" width="7.6640625" style="46" customWidth="1"/>
    <col min="10492" max="10492" width="13.6640625" style="46" customWidth="1"/>
    <col min="10493" max="10493" width="8.6640625" style="46" customWidth="1"/>
    <col min="10494" max="10494" width="11.83203125" style="46" customWidth="1"/>
    <col min="10495" max="10496" width="8.6640625" style="46" customWidth="1"/>
    <col min="10497" max="10497" width="11.83203125" style="46" customWidth="1"/>
    <col min="10498" max="10726" width="9.33203125" style="46"/>
    <col min="10727" max="10727" width="4.83203125" style="46" customWidth="1"/>
    <col min="10728" max="10728" width="17.33203125" style="46" customWidth="1"/>
    <col min="10729" max="10747" width="7.6640625" style="46" customWidth="1"/>
    <col min="10748" max="10748" width="13.6640625" style="46" customWidth="1"/>
    <col min="10749" max="10749" width="8.6640625" style="46" customWidth="1"/>
    <col min="10750" max="10750" width="11.83203125" style="46" customWidth="1"/>
    <col min="10751" max="10752" width="8.6640625" style="46" customWidth="1"/>
    <col min="10753" max="10753" width="11.83203125" style="46" customWidth="1"/>
    <col min="10754" max="10982" width="9.33203125" style="46"/>
    <col min="10983" max="10983" width="4.83203125" style="46" customWidth="1"/>
    <col min="10984" max="10984" width="17.33203125" style="46" customWidth="1"/>
    <col min="10985" max="11003" width="7.6640625" style="46" customWidth="1"/>
    <col min="11004" max="11004" width="13.6640625" style="46" customWidth="1"/>
    <col min="11005" max="11005" width="8.6640625" style="46" customWidth="1"/>
    <col min="11006" max="11006" width="11.83203125" style="46" customWidth="1"/>
    <col min="11007" max="11008" width="8.6640625" style="46" customWidth="1"/>
    <col min="11009" max="11009" width="11.83203125" style="46" customWidth="1"/>
    <col min="11010" max="11238" width="9.33203125" style="46"/>
    <col min="11239" max="11239" width="4.83203125" style="46" customWidth="1"/>
    <col min="11240" max="11240" width="17.33203125" style="46" customWidth="1"/>
    <col min="11241" max="11259" width="7.6640625" style="46" customWidth="1"/>
    <col min="11260" max="11260" width="13.6640625" style="46" customWidth="1"/>
    <col min="11261" max="11261" width="8.6640625" style="46" customWidth="1"/>
    <col min="11262" max="11262" width="11.83203125" style="46" customWidth="1"/>
    <col min="11263" max="11264" width="8.6640625" style="46" customWidth="1"/>
    <col min="11265" max="11265" width="11.83203125" style="46" customWidth="1"/>
    <col min="11266" max="11494" width="9.33203125" style="46"/>
    <col min="11495" max="11495" width="4.83203125" style="46" customWidth="1"/>
    <col min="11496" max="11496" width="17.33203125" style="46" customWidth="1"/>
    <col min="11497" max="11515" width="7.6640625" style="46" customWidth="1"/>
    <col min="11516" max="11516" width="13.6640625" style="46" customWidth="1"/>
    <col min="11517" max="11517" width="8.6640625" style="46" customWidth="1"/>
    <col min="11518" max="11518" width="11.83203125" style="46" customWidth="1"/>
    <col min="11519" max="11520" width="8.6640625" style="46" customWidth="1"/>
    <col min="11521" max="11521" width="11.83203125" style="46" customWidth="1"/>
    <col min="11522" max="11750" width="9.33203125" style="46"/>
    <col min="11751" max="11751" width="4.83203125" style="46" customWidth="1"/>
    <col min="11752" max="11752" width="17.33203125" style="46" customWidth="1"/>
    <col min="11753" max="11771" width="7.6640625" style="46" customWidth="1"/>
    <col min="11772" max="11772" width="13.6640625" style="46" customWidth="1"/>
    <col min="11773" max="11773" width="8.6640625" style="46" customWidth="1"/>
    <col min="11774" max="11774" width="11.83203125" style="46" customWidth="1"/>
    <col min="11775" max="11776" width="8.6640625" style="46" customWidth="1"/>
    <col min="11777" max="11777" width="11.83203125" style="46" customWidth="1"/>
    <col min="11778" max="12006" width="9.33203125" style="46"/>
    <col min="12007" max="12007" width="4.83203125" style="46" customWidth="1"/>
    <col min="12008" max="12008" width="17.33203125" style="46" customWidth="1"/>
    <col min="12009" max="12027" width="7.6640625" style="46" customWidth="1"/>
    <col min="12028" max="12028" width="13.6640625" style="46" customWidth="1"/>
    <col min="12029" max="12029" width="8.6640625" style="46" customWidth="1"/>
    <col min="12030" max="12030" width="11.83203125" style="46" customWidth="1"/>
    <col min="12031" max="12032" width="8.6640625" style="46" customWidth="1"/>
    <col min="12033" max="12033" width="11.83203125" style="46" customWidth="1"/>
    <col min="12034" max="12262" width="9.33203125" style="46"/>
    <col min="12263" max="12263" width="4.83203125" style="46" customWidth="1"/>
    <col min="12264" max="12264" width="17.33203125" style="46" customWidth="1"/>
    <col min="12265" max="12283" width="7.6640625" style="46" customWidth="1"/>
    <col min="12284" max="12284" width="13.6640625" style="46" customWidth="1"/>
    <col min="12285" max="12285" width="8.6640625" style="46" customWidth="1"/>
    <col min="12286" max="12286" width="11.83203125" style="46" customWidth="1"/>
    <col min="12287" max="12288" width="8.6640625" style="46" customWidth="1"/>
    <col min="12289" max="12289" width="11.83203125" style="46" customWidth="1"/>
    <col min="12290" max="12518" width="9.33203125" style="46"/>
    <col min="12519" max="12519" width="4.83203125" style="46" customWidth="1"/>
    <col min="12520" max="12520" width="17.33203125" style="46" customWidth="1"/>
    <col min="12521" max="12539" width="7.6640625" style="46" customWidth="1"/>
    <col min="12540" max="12540" width="13.6640625" style="46" customWidth="1"/>
    <col min="12541" max="12541" width="8.6640625" style="46" customWidth="1"/>
    <col min="12542" max="12542" width="11.83203125" style="46" customWidth="1"/>
    <col min="12543" max="12544" width="8.6640625" style="46" customWidth="1"/>
    <col min="12545" max="12545" width="11.83203125" style="46" customWidth="1"/>
    <col min="12546" max="12774" width="9.33203125" style="46"/>
    <col min="12775" max="12775" width="4.83203125" style="46" customWidth="1"/>
    <col min="12776" max="12776" width="17.33203125" style="46" customWidth="1"/>
    <col min="12777" max="12795" width="7.6640625" style="46" customWidth="1"/>
    <col min="12796" max="12796" width="13.6640625" style="46" customWidth="1"/>
    <col min="12797" max="12797" width="8.6640625" style="46" customWidth="1"/>
    <col min="12798" max="12798" width="11.83203125" style="46" customWidth="1"/>
    <col min="12799" max="12800" width="8.6640625" style="46" customWidth="1"/>
    <col min="12801" max="12801" width="11.83203125" style="46" customWidth="1"/>
    <col min="12802" max="13030" width="9.33203125" style="46"/>
    <col min="13031" max="13031" width="4.83203125" style="46" customWidth="1"/>
    <col min="13032" max="13032" width="17.33203125" style="46" customWidth="1"/>
    <col min="13033" max="13051" width="7.6640625" style="46" customWidth="1"/>
    <col min="13052" max="13052" width="13.6640625" style="46" customWidth="1"/>
    <col min="13053" max="13053" width="8.6640625" style="46" customWidth="1"/>
    <col min="13054" max="13054" width="11.83203125" style="46" customWidth="1"/>
    <col min="13055" max="13056" width="8.6640625" style="46" customWidth="1"/>
    <col min="13057" max="13057" width="11.83203125" style="46" customWidth="1"/>
    <col min="13058" max="13286" width="9.33203125" style="46"/>
    <col min="13287" max="13287" width="4.83203125" style="46" customWidth="1"/>
    <col min="13288" max="13288" width="17.33203125" style="46" customWidth="1"/>
    <col min="13289" max="13307" width="7.6640625" style="46" customWidth="1"/>
    <col min="13308" max="13308" width="13.6640625" style="46" customWidth="1"/>
    <col min="13309" max="13309" width="8.6640625" style="46" customWidth="1"/>
    <col min="13310" max="13310" width="11.83203125" style="46" customWidth="1"/>
    <col min="13311" max="13312" width="8.6640625" style="46" customWidth="1"/>
    <col min="13313" max="13313" width="11.83203125" style="46" customWidth="1"/>
    <col min="13314" max="13542" width="9.33203125" style="46"/>
    <col min="13543" max="13543" width="4.83203125" style="46" customWidth="1"/>
    <col min="13544" max="13544" width="17.33203125" style="46" customWidth="1"/>
    <col min="13545" max="13563" width="7.6640625" style="46" customWidth="1"/>
    <col min="13564" max="13564" width="13.6640625" style="46" customWidth="1"/>
    <col min="13565" max="13565" width="8.6640625" style="46" customWidth="1"/>
    <col min="13566" max="13566" width="11.83203125" style="46" customWidth="1"/>
    <col min="13567" max="13568" width="8.6640625" style="46" customWidth="1"/>
    <col min="13569" max="13569" width="11.83203125" style="46" customWidth="1"/>
    <col min="13570" max="13798" width="9.33203125" style="46"/>
    <col min="13799" max="13799" width="4.83203125" style="46" customWidth="1"/>
    <col min="13800" max="13800" width="17.33203125" style="46" customWidth="1"/>
    <col min="13801" max="13819" width="7.6640625" style="46" customWidth="1"/>
    <col min="13820" max="13820" width="13.6640625" style="46" customWidth="1"/>
    <col min="13821" max="13821" width="8.6640625" style="46" customWidth="1"/>
    <col min="13822" max="13822" width="11.83203125" style="46" customWidth="1"/>
    <col min="13823" max="13824" width="8.6640625" style="46" customWidth="1"/>
    <col min="13825" max="13825" width="11.83203125" style="46" customWidth="1"/>
    <col min="13826" max="14054" width="9.33203125" style="46"/>
    <col min="14055" max="14055" width="4.83203125" style="46" customWidth="1"/>
    <col min="14056" max="14056" width="17.33203125" style="46" customWidth="1"/>
    <col min="14057" max="14075" width="7.6640625" style="46" customWidth="1"/>
    <col min="14076" max="14076" width="13.6640625" style="46" customWidth="1"/>
    <col min="14077" max="14077" width="8.6640625" style="46" customWidth="1"/>
    <col min="14078" max="14078" width="11.83203125" style="46" customWidth="1"/>
    <col min="14079" max="14080" width="8.6640625" style="46" customWidth="1"/>
    <col min="14081" max="14081" width="11.83203125" style="46" customWidth="1"/>
    <col min="14082" max="14310" width="9.33203125" style="46"/>
    <col min="14311" max="14311" width="4.83203125" style="46" customWidth="1"/>
    <col min="14312" max="14312" width="17.33203125" style="46" customWidth="1"/>
    <col min="14313" max="14331" width="7.6640625" style="46" customWidth="1"/>
    <col min="14332" max="14332" width="13.6640625" style="46" customWidth="1"/>
    <col min="14333" max="14333" width="8.6640625" style="46" customWidth="1"/>
    <col min="14334" max="14334" width="11.83203125" style="46" customWidth="1"/>
    <col min="14335" max="14336" width="8.6640625" style="46" customWidth="1"/>
    <col min="14337" max="14337" width="11.83203125" style="46" customWidth="1"/>
    <col min="14338" max="14566" width="9.33203125" style="46"/>
    <col min="14567" max="14567" width="4.83203125" style="46" customWidth="1"/>
    <col min="14568" max="14568" width="17.33203125" style="46" customWidth="1"/>
    <col min="14569" max="14587" width="7.6640625" style="46" customWidth="1"/>
    <col min="14588" max="14588" width="13.6640625" style="46" customWidth="1"/>
    <col min="14589" max="14589" width="8.6640625" style="46" customWidth="1"/>
    <col min="14590" max="14590" width="11.83203125" style="46" customWidth="1"/>
    <col min="14591" max="14592" width="8.6640625" style="46" customWidth="1"/>
    <col min="14593" max="14593" width="11.83203125" style="46" customWidth="1"/>
    <col min="14594" max="14822" width="9.33203125" style="46"/>
    <col min="14823" max="14823" width="4.83203125" style="46" customWidth="1"/>
    <col min="14824" max="14824" width="17.33203125" style="46" customWidth="1"/>
    <col min="14825" max="14843" width="7.6640625" style="46" customWidth="1"/>
    <col min="14844" max="14844" width="13.6640625" style="46" customWidth="1"/>
    <col min="14845" max="14845" width="8.6640625" style="46" customWidth="1"/>
    <col min="14846" max="14846" width="11.83203125" style="46" customWidth="1"/>
    <col min="14847" max="14848" width="8.6640625" style="46" customWidth="1"/>
    <col min="14849" max="14849" width="11.83203125" style="46" customWidth="1"/>
    <col min="14850" max="15078" width="9.33203125" style="46"/>
    <col min="15079" max="15079" width="4.83203125" style="46" customWidth="1"/>
    <col min="15080" max="15080" width="17.33203125" style="46" customWidth="1"/>
    <col min="15081" max="15099" width="7.6640625" style="46" customWidth="1"/>
    <col min="15100" max="15100" width="13.6640625" style="46" customWidth="1"/>
    <col min="15101" max="15101" width="8.6640625" style="46" customWidth="1"/>
    <col min="15102" max="15102" width="11.83203125" style="46" customWidth="1"/>
    <col min="15103" max="15104" width="8.6640625" style="46" customWidth="1"/>
    <col min="15105" max="15105" width="11.83203125" style="46" customWidth="1"/>
    <col min="15106" max="15334" width="9.33203125" style="46"/>
    <col min="15335" max="15335" width="4.83203125" style="46" customWidth="1"/>
    <col min="15336" max="15336" width="17.33203125" style="46" customWidth="1"/>
    <col min="15337" max="15355" width="7.6640625" style="46" customWidth="1"/>
    <col min="15356" max="15356" width="13.6640625" style="46" customWidth="1"/>
    <col min="15357" max="15357" width="8.6640625" style="46" customWidth="1"/>
    <col min="15358" max="15358" width="11.83203125" style="46" customWidth="1"/>
    <col min="15359" max="15360" width="8.6640625" style="46" customWidth="1"/>
    <col min="15361" max="15361" width="11.83203125" style="46" customWidth="1"/>
    <col min="15362" max="15590" width="9.33203125" style="46"/>
    <col min="15591" max="15591" width="4.83203125" style="46" customWidth="1"/>
    <col min="15592" max="15592" width="17.33203125" style="46" customWidth="1"/>
    <col min="15593" max="15611" width="7.6640625" style="46" customWidth="1"/>
    <col min="15612" max="15612" width="13.6640625" style="46" customWidth="1"/>
    <col min="15613" max="15613" width="8.6640625" style="46" customWidth="1"/>
    <col min="15614" max="15614" width="11.83203125" style="46" customWidth="1"/>
    <col min="15615" max="15616" width="8.6640625" style="46" customWidth="1"/>
    <col min="15617" max="15617" width="11.83203125" style="46" customWidth="1"/>
    <col min="15618" max="15846" width="9.33203125" style="46"/>
    <col min="15847" max="15847" width="4.83203125" style="46" customWidth="1"/>
    <col min="15848" max="15848" width="17.33203125" style="46" customWidth="1"/>
    <col min="15849" max="15867" width="7.6640625" style="46" customWidth="1"/>
    <col min="15868" max="15868" width="13.6640625" style="46" customWidth="1"/>
    <col min="15869" max="15869" width="8.6640625" style="46" customWidth="1"/>
    <col min="15870" max="15870" width="11.83203125" style="46" customWidth="1"/>
    <col min="15871" max="15872" width="8.6640625" style="46" customWidth="1"/>
    <col min="15873" max="15873" width="11.83203125" style="46" customWidth="1"/>
    <col min="15874" max="16102" width="9.33203125" style="46"/>
    <col min="16103" max="16103" width="4.83203125" style="46" customWidth="1"/>
    <col min="16104" max="16104" width="17.33203125" style="46" customWidth="1"/>
    <col min="16105" max="16123" width="7.6640625" style="46" customWidth="1"/>
    <col min="16124" max="16124" width="13.6640625" style="46" customWidth="1"/>
    <col min="16125" max="16125" width="8.6640625" style="46" customWidth="1"/>
    <col min="16126" max="16126" width="11.83203125" style="46" customWidth="1"/>
    <col min="16127" max="16128" width="8.6640625" style="46" customWidth="1"/>
    <col min="16129" max="16129" width="11.83203125" style="46" customWidth="1"/>
    <col min="16130" max="16384" width="9.33203125" style="46"/>
  </cols>
  <sheetData>
    <row r="1" spans="1:28" ht="45.75" customHeight="1" thickBot="1">
      <c r="A1" s="654" t="s">
        <v>234</v>
      </c>
      <c r="B1" s="654"/>
      <c r="C1" s="654"/>
      <c r="D1" s="654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  <c r="S1" s="654"/>
      <c r="T1" s="654"/>
      <c r="U1" s="654"/>
      <c r="V1" s="654"/>
      <c r="W1" s="654"/>
      <c r="X1" s="654"/>
      <c r="Y1" s="654"/>
      <c r="Z1" s="654"/>
    </row>
    <row r="2" spans="1:28" ht="39.75" customHeight="1">
      <c r="A2" s="655" t="s">
        <v>235</v>
      </c>
      <c r="B2" s="656"/>
      <c r="C2" s="659" t="s">
        <v>355</v>
      </c>
      <c r="D2" s="660"/>
      <c r="E2" s="660"/>
      <c r="F2" s="660"/>
      <c r="G2" s="660"/>
      <c r="H2" s="660"/>
      <c r="I2" s="660"/>
      <c r="J2" s="660"/>
      <c r="K2" s="660"/>
      <c r="L2" s="660"/>
      <c r="M2" s="660"/>
      <c r="N2" s="660"/>
      <c r="O2" s="660"/>
      <c r="P2" s="660"/>
      <c r="Q2" s="660"/>
      <c r="R2" s="660"/>
      <c r="S2" s="660"/>
      <c r="T2" s="660"/>
      <c r="U2" s="660"/>
      <c r="V2" s="660"/>
      <c r="W2" s="661" t="s">
        <v>0</v>
      </c>
      <c r="X2" s="662"/>
      <c r="Y2" s="662"/>
      <c r="Z2" s="663"/>
    </row>
    <row r="3" spans="1:28" ht="170.25" thickBot="1">
      <c r="A3" s="657"/>
      <c r="B3" s="658"/>
      <c r="C3" s="213" t="s">
        <v>164</v>
      </c>
      <c r="D3" s="214" t="s">
        <v>165</v>
      </c>
      <c r="E3" s="214" t="s">
        <v>166</v>
      </c>
      <c r="F3" s="214" t="s">
        <v>167</v>
      </c>
      <c r="G3" s="214" t="s">
        <v>168</v>
      </c>
      <c r="H3" s="214" t="s">
        <v>169</v>
      </c>
      <c r="I3" s="214" t="s">
        <v>170</v>
      </c>
      <c r="J3" s="214" t="s">
        <v>171</v>
      </c>
      <c r="K3" s="214" t="s">
        <v>172</v>
      </c>
      <c r="L3" s="214" t="s">
        <v>173</v>
      </c>
      <c r="M3" s="214" t="s">
        <v>174</v>
      </c>
      <c r="N3" s="214" t="s">
        <v>175</v>
      </c>
      <c r="O3" s="215" t="s">
        <v>176</v>
      </c>
      <c r="P3" s="215" t="s">
        <v>177</v>
      </c>
      <c r="Q3" s="215" t="s">
        <v>348</v>
      </c>
      <c r="R3" s="215" t="s">
        <v>179</v>
      </c>
      <c r="S3" s="215" t="s">
        <v>180</v>
      </c>
      <c r="T3" s="215" t="s">
        <v>181</v>
      </c>
      <c r="U3" s="215" t="s">
        <v>182</v>
      </c>
      <c r="V3" s="401" t="s">
        <v>183</v>
      </c>
      <c r="W3" s="343" t="s">
        <v>236</v>
      </c>
      <c r="X3" s="344" t="s">
        <v>237</v>
      </c>
      <c r="Y3" s="344" t="s">
        <v>238</v>
      </c>
      <c r="Z3" s="345" t="s">
        <v>183</v>
      </c>
    </row>
    <row r="4" spans="1:28" s="6" customFormat="1" ht="27" thickTop="1">
      <c r="A4" s="362">
        <v>1</v>
      </c>
      <c r="B4" s="393" t="s">
        <v>239</v>
      </c>
      <c r="C4" s="363">
        <v>38</v>
      </c>
      <c r="D4" s="364">
        <v>22</v>
      </c>
      <c r="E4" s="364">
        <v>18</v>
      </c>
      <c r="F4" s="365">
        <v>13</v>
      </c>
      <c r="G4" s="366">
        <v>48</v>
      </c>
      <c r="H4" s="366">
        <v>0</v>
      </c>
      <c r="I4" s="366">
        <v>0</v>
      </c>
      <c r="J4" s="366">
        <v>36</v>
      </c>
      <c r="K4" s="366">
        <v>76</v>
      </c>
      <c r="L4" s="366">
        <v>65</v>
      </c>
      <c r="M4" s="366">
        <v>3</v>
      </c>
      <c r="N4" s="366">
        <v>3</v>
      </c>
      <c r="O4" s="366">
        <v>120</v>
      </c>
      <c r="P4" s="366">
        <v>40</v>
      </c>
      <c r="Q4" s="366">
        <v>42</v>
      </c>
      <c r="R4" s="366">
        <v>69</v>
      </c>
      <c r="S4" s="367">
        <v>3</v>
      </c>
      <c r="T4" s="368">
        <v>5</v>
      </c>
      <c r="U4" s="368">
        <v>10</v>
      </c>
      <c r="V4" s="396">
        <f t="shared" ref="V4:V14" si="0">SUM(C4:U4)</f>
        <v>611</v>
      </c>
      <c r="W4" s="369">
        <v>8</v>
      </c>
      <c r="X4" s="370">
        <f>V4-(W4*$V$26)</f>
        <v>11.177777777777806</v>
      </c>
      <c r="Y4" s="371"/>
      <c r="Z4" s="372">
        <f>+W4+Y4</f>
        <v>8</v>
      </c>
      <c r="AB4" s="475"/>
    </row>
    <row r="5" spans="1:28" s="6" customFormat="1" ht="26.25">
      <c r="A5" s="373">
        <v>2</v>
      </c>
      <c r="B5" s="394" t="s">
        <v>240</v>
      </c>
      <c r="C5" s="374">
        <v>60</v>
      </c>
      <c r="D5" s="336">
        <v>5</v>
      </c>
      <c r="E5" s="336">
        <v>0</v>
      </c>
      <c r="F5" s="375">
        <v>0</v>
      </c>
      <c r="G5" s="376">
        <v>35</v>
      </c>
      <c r="H5" s="376">
        <v>1</v>
      </c>
      <c r="I5" s="376">
        <v>21</v>
      </c>
      <c r="J5" s="376">
        <v>2</v>
      </c>
      <c r="K5" s="376">
        <v>55</v>
      </c>
      <c r="L5" s="376">
        <v>123</v>
      </c>
      <c r="M5" s="376">
        <v>178</v>
      </c>
      <c r="N5" s="376">
        <v>30</v>
      </c>
      <c r="O5" s="376">
        <v>37</v>
      </c>
      <c r="P5" s="376">
        <v>2</v>
      </c>
      <c r="Q5" s="376">
        <v>3</v>
      </c>
      <c r="R5" s="376">
        <v>21</v>
      </c>
      <c r="S5" s="377">
        <v>7</v>
      </c>
      <c r="T5" s="335">
        <v>23</v>
      </c>
      <c r="U5" s="335">
        <v>0</v>
      </c>
      <c r="V5" s="397">
        <f t="shared" si="0"/>
        <v>603</v>
      </c>
      <c r="W5" s="378">
        <v>8</v>
      </c>
      <c r="X5" s="379">
        <f t="shared" ref="X5:X12" si="1">V5-(W5*$V$26)</f>
        <v>3.1777777777778056</v>
      </c>
      <c r="Y5" s="380"/>
      <c r="Z5" s="372">
        <f t="shared" ref="Z5:Z12" si="2">+W5+Y5</f>
        <v>8</v>
      </c>
      <c r="AB5" s="475"/>
    </row>
    <row r="6" spans="1:28" s="6" customFormat="1" ht="26.25">
      <c r="A6" s="373">
        <v>3</v>
      </c>
      <c r="B6" s="394" t="s">
        <v>241</v>
      </c>
      <c r="C6" s="374">
        <v>16</v>
      </c>
      <c r="D6" s="336">
        <v>51</v>
      </c>
      <c r="E6" s="336">
        <v>70</v>
      </c>
      <c r="F6" s="375">
        <v>5</v>
      </c>
      <c r="G6" s="376">
        <v>5</v>
      </c>
      <c r="H6" s="376">
        <v>3</v>
      </c>
      <c r="I6" s="376">
        <v>1</v>
      </c>
      <c r="J6" s="376">
        <v>7</v>
      </c>
      <c r="K6" s="376">
        <v>15</v>
      </c>
      <c r="L6" s="376">
        <v>1</v>
      </c>
      <c r="M6" s="376">
        <v>6</v>
      </c>
      <c r="N6" s="376">
        <v>0</v>
      </c>
      <c r="O6" s="376">
        <v>56</v>
      </c>
      <c r="P6" s="376">
        <v>6</v>
      </c>
      <c r="Q6" s="376">
        <v>28</v>
      </c>
      <c r="R6" s="376">
        <v>0</v>
      </c>
      <c r="S6" s="376">
        <v>4</v>
      </c>
      <c r="T6" s="367">
        <v>2</v>
      </c>
      <c r="U6" s="368">
        <v>30</v>
      </c>
      <c r="V6" s="397">
        <f t="shared" si="0"/>
        <v>306</v>
      </c>
      <c r="W6" s="378">
        <v>4</v>
      </c>
      <c r="X6" s="379">
        <f t="shared" si="1"/>
        <v>6.0888888888889028</v>
      </c>
      <c r="Y6" s="380"/>
      <c r="Z6" s="372">
        <f t="shared" si="2"/>
        <v>4</v>
      </c>
      <c r="AB6" s="475"/>
    </row>
    <row r="7" spans="1:28" s="6" customFormat="1" ht="26.25">
      <c r="A7" s="373">
        <v>4</v>
      </c>
      <c r="B7" s="394" t="s">
        <v>242</v>
      </c>
      <c r="C7" s="374">
        <v>0</v>
      </c>
      <c r="D7" s="336">
        <v>2</v>
      </c>
      <c r="E7" s="336">
        <v>2</v>
      </c>
      <c r="F7" s="375">
        <v>0</v>
      </c>
      <c r="G7" s="376">
        <v>2</v>
      </c>
      <c r="H7" s="376">
        <v>0</v>
      </c>
      <c r="I7" s="376">
        <v>0</v>
      </c>
      <c r="J7" s="376">
        <v>0</v>
      </c>
      <c r="K7" s="376">
        <v>0</v>
      </c>
      <c r="L7" s="376">
        <v>50</v>
      </c>
      <c r="M7" s="376">
        <v>4</v>
      </c>
      <c r="N7" s="376">
        <v>2</v>
      </c>
      <c r="O7" s="376">
        <v>10</v>
      </c>
      <c r="P7" s="376">
        <v>1</v>
      </c>
      <c r="Q7" s="376">
        <v>0</v>
      </c>
      <c r="R7" s="376">
        <v>0</v>
      </c>
      <c r="S7" s="376">
        <v>1</v>
      </c>
      <c r="T7" s="377">
        <v>0</v>
      </c>
      <c r="U7" s="335">
        <v>0</v>
      </c>
      <c r="V7" s="397">
        <f t="shared" si="0"/>
        <v>74</v>
      </c>
      <c r="W7" s="378">
        <v>0</v>
      </c>
      <c r="X7" s="379">
        <f t="shared" si="1"/>
        <v>74</v>
      </c>
      <c r="Y7" s="381">
        <v>1</v>
      </c>
      <c r="Z7" s="372">
        <f t="shared" si="2"/>
        <v>1</v>
      </c>
      <c r="AB7" s="475"/>
    </row>
    <row r="8" spans="1:28" s="6" customFormat="1" ht="26.25">
      <c r="A8" s="373">
        <v>5</v>
      </c>
      <c r="B8" s="394" t="s">
        <v>243</v>
      </c>
      <c r="C8" s="374">
        <v>3</v>
      </c>
      <c r="D8" s="336">
        <v>118</v>
      </c>
      <c r="E8" s="336">
        <v>147</v>
      </c>
      <c r="F8" s="375">
        <v>47</v>
      </c>
      <c r="G8" s="376">
        <v>161</v>
      </c>
      <c r="H8" s="376">
        <v>21</v>
      </c>
      <c r="I8" s="376">
        <v>23</v>
      </c>
      <c r="J8" s="376">
        <v>51</v>
      </c>
      <c r="K8" s="376">
        <v>53</v>
      </c>
      <c r="L8" s="376">
        <v>42</v>
      </c>
      <c r="M8" s="376">
        <v>24</v>
      </c>
      <c r="N8" s="376">
        <v>88</v>
      </c>
      <c r="O8" s="376">
        <v>64</v>
      </c>
      <c r="P8" s="376">
        <v>33</v>
      </c>
      <c r="Q8" s="376">
        <v>24</v>
      </c>
      <c r="R8" s="376">
        <v>45</v>
      </c>
      <c r="S8" s="376">
        <v>2</v>
      </c>
      <c r="T8" s="377">
        <v>22</v>
      </c>
      <c r="U8" s="335">
        <v>11</v>
      </c>
      <c r="V8" s="397">
        <f t="shared" si="0"/>
        <v>979</v>
      </c>
      <c r="W8" s="378">
        <v>13</v>
      </c>
      <c r="X8" s="379">
        <f t="shared" si="1"/>
        <v>4.2888888888888914</v>
      </c>
      <c r="Y8" s="381"/>
      <c r="Z8" s="372">
        <f t="shared" si="2"/>
        <v>13</v>
      </c>
      <c r="AB8" s="475"/>
    </row>
    <row r="9" spans="1:28" s="6" customFormat="1" ht="26.25">
      <c r="A9" s="373">
        <v>6</v>
      </c>
      <c r="B9" s="394" t="s">
        <v>244</v>
      </c>
      <c r="C9" s="374">
        <v>0</v>
      </c>
      <c r="D9" s="336">
        <v>0</v>
      </c>
      <c r="E9" s="336">
        <v>0</v>
      </c>
      <c r="F9" s="375">
        <v>6</v>
      </c>
      <c r="G9" s="376">
        <v>2</v>
      </c>
      <c r="H9" s="376">
        <v>0</v>
      </c>
      <c r="I9" s="376">
        <v>0</v>
      </c>
      <c r="J9" s="376">
        <v>1</v>
      </c>
      <c r="K9" s="376">
        <v>1</v>
      </c>
      <c r="L9" s="376">
        <v>64</v>
      </c>
      <c r="M9" s="376">
        <v>9</v>
      </c>
      <c r="N9" s="376">
        <v>3</v>
      </c>
      <c r="O9" s="376">
        <v>1</v>
      </c>
      <c r="P9" s="376">
        <v>0</v>
      </c>
      <c r="Q9" s="376">
        <v>0</v>
      </c>
      <c r="R9" s="376">
        <v>0</v>
      </c>
      <c r="S9" s="376">
        <v>0</v>
      </c>
      <c r="T9" s="377">
        <v>0</v>
      </c>
      <c r="U9" s="335">
        <v>1</v>
      </c>
      <c r="V9" s="397">
        <f t="shared" si="0"/>
        <v>88</v>
      </c>
      <c r="W9" s="378">
        <v>1</v>
      </c>
      <c r="X9" s="379">
        <f t="shared" si="1"/>
        <v>13.022222222222226</v>
      </c>
      <c r="Y9" s="380">
        <v>1</v>
      </c>
      <c r="Z9" s="372">
        <f t="shared" si="2"/>
        <v>2</v>
      </c>
      <c r="AB9" s="475"/>
    </row>
    <row r="10" spans="1:28" s="6" customFormat="1" ht="26.25">
      <c r="A10" s="373">
        <v>7</v>
      </c>
      <c r="B10" s="394" t="s">
        <v>245</v>
      </c>
      <c r="C10" s="374">
        <v>44</v>
      </c>
      <c r="D10" s="336">
        <v>31</v>
      </c>
      <c r="E10" s="336">
        <v>11</v>
      </c>
      <c r="F10" s="375">
        <v>40</v>
      </c>
      <c r="G10" s="376">
        <v>33</v>
      </c>
      <c r="H10" s="376">
        <v>18</v>
      </c>
      <c r="I10" s="376">
        <v>0</v>
      </c>
      <c r="J10" s="376">
        <v>7</v>
      </c>
      <c r="K10" s="376">
        <v>18</v>
      </c>
      <c r="L10" s="376">
        <v>17</v>
      </c>
      <c r="M10" s="376">
        <v>22</v>
      </c>
      <c r="N10" s="376">
        <v>5</v>
      </c>
      <c r="O10" s="376">
        <v>23</v>
      </c>
      <c r="P10" s="376">
        <v>63</v>
      </c>
      <c r="Q10" s="376">
        <v>7</v>
      </c>
      <c r="R10" s="376">
        <v>21</v>
      </c>
      <c r="S10" s="376">
        <v>31</v>
      </c>
      <c r="T10" s="377">
        <v>1</v>
      </c>
      <c r="U10" s="335">
        <v>3</v>
      </c>
      <c r="V10" s="397">
        <f t="shared" si="0"/>
        <v>395</v>
      </c>
      <c r="W10" s="378">
        <v>5</v>
      </c>
      <c r="X10" s="379">
        <f t="shared" si="1"/>
        <v>20.111111111111143</v>
      </c>
      <c r="Y10" s="380">
        <v>1</v>
      </c>
      <c r="Z10" s="372">
        <f t="shared" si="2"/>
        <v>6</v>
      </c>
      <c r="AB10" s="475"/>
    </row>
    <row r="11" spans="1:28" s="6" customFormat="1" ht="26.25">
      <c r="A11" s="373">
        <v>8</v>
      </c>
      <c r="B11" s="394" t="s">
        <v>246</v>
      </c>
      <c r="C11" s="374">
        <v>8</v>
      </c>
      <c r="D11" s="336">
        <v>21</v>
      </c>
      <c r="E11" s="336">
        <v>9</v>
      </c>
      <c r="F11" s="375">
        <v>1</v>
      </c>
      <c r="G11" s="376">
        <v>52</v>
      </c>
      <c r="H11" s="376">
        <v>20</v>
      </c>
      <c r="I11" s="376">
        <v>1</v>
      </c>
      <c r="J11" s="376">
        <v>1</v>
      </c>
      <c r="K11" s="376">
        <v>0</v>
      </c>
      <c r="L11" s="376">
        <v>5</v>
      </c>
      <c r="M11" s="376">
        <v>2</v>
      </c>
      <c r="N11" s="376">
        <v>1</v>
      </c>
      <c r="O11" s="376">
        <v>8</v>
      </c>
      <c r="P11" s="376">
        <v>2</v>
      </c>
      <c r="Q11" s="376">
        <v>10</v>
      </c>
      <c r="R11" s="376">
        <v>0</v>
      </c>
      <c r="S11" s="376">
        <v>0</v>
      </c>
      <c r="T11" s="377">
        <v>3</v>
      </c>
      <c r="U11" s="335">
        <v>0</v>
      </c>
      <c r="V11" s="397">
        <f t="shared" si="0"/>
        <v>144</v>
      </c>
      <c r="W11" s="378">
        <v>1</v>
      </c>
      <c r="X11" s="379">
        <f t="shared" si="1"/>
        <v>69.022222222222226</v>
      </c>
      <c r="Y11" s="381">
        <v>1</v>
      </c>
      <c r="Z11" s="372">
        <f t="shared" si="2"/>
        <v>2</v>
      </c>
      <c r="AB11" s="475"/>
    </row>
    <row r="12" spans="1:28" s="6" customFormat="1" ht="27" thickBot="1">
      <c r="A12" s="382">
        <v>9</v>
      </c>
      <c r="B12" s="395" t="s">
        <v>247</v>
      </c>
      <c r="C12" s="383">
        <v>0</v>
      </c>
      <c r="D12" s="384">
        <v>10</v>
      </c>
      <c r="E12" s="384">
        <v>2</v>
      </c>
      <c r="F12" s="385">
        <v>1</v>
      </c>
      <c r="G12" s="386">
        <v>0</v>
      </c>
      <c r="H12" s="386">
        <v>0</v>
      </c>
      <c r="I12" s="386">
        <v>0</v>
      </c>
      <c r="J12" s="386">
        <v>2</v>
      </c>
      <c r="K12" s="386">
        <v>0</v>
      </c>
      <c r="L12" s="386">
        <v>3</v>
      </c>
      <c r="M12" s="386">
        <v>1</v>
      </c>
      <c r="N12" s="386">
        <v>5</v>
      </c>
      <c r="O12" s="386">
        <v>14</v>
      </c>
      <c r="P12" s="386">
        <v>0</v>
      </c>
      <c r="Q12" s="386">
        <v>17</v>
      </c>
      <c r="R12" s="386">
        <v>0</v>
      </c>
      <c r="S12" s="386">
        <v>0</v>
      </c>
      <c r="T12" s="387">
        <v>0</v>
      </c>
      <c r="U12" s="388">
        <v>0</v>
      </c>
      <c r="V12" s="398">
        <f t="shared" si="0"/>
        <v>55</v>
      </c>
      <c r="W12" s="389">
        <v>0</v>
      </c>
      <c r="X12" s="390">
        <f t="shared" si="1"/>
        <v>55</v>
      </c>
      <c r="Y12" s="391">
        <v>1</v>
      </c>
      <c r="Z12" s="392">
        <f t="shared" si="2"/>
        <v>1</v>
      </c>
      <c r="AB12" s="475"/>
    </row>
    <row r="13" spans="1:28" s="56" customFormat="1" ht="35.25" customHeight="1" thickTop="1" thickBot="1">
      <c r="A13" s="664" t="s">
        <v>248</v>
      </c>
      <c r="B13" s="665"/>
      <c r="C13" s="347">
        <f t="shared" ref="C13:S13" si="3">SUM(C4:C12)</f>
        <v>169</v>
      </c>
      <c r="D13" s="347">
        <f t="shared" si="3"/>
        <v>260</v>
      </c>
      <c r="E13" s="348">
        <f t="shared" si="3"/>
        <v>259</v>
      </c>
      <c r="F13" s="348">
        <f t="shared" si="3"/>
        <v>113</v>
      </c>
      <c r="G13" s="347">
        <f t="shared" si="3"/>
        <v>338</v>
      </c>
      <c r="H13" s="347">
        <f t="shared" si="3"/>
        <v>63</v>
      </c>
      <c r="I13" s="347">
        <f t="shared" si="3"/>
        <v>46</v>
      </c>
      <c r="J13" s="347">
        <f t="shared" si="3"/>
        <v>107</v>
      </c>
      <c r="K13" s="347">
        <f t="shared" si="3"/>
        <v>218</v>
      </c>
      <c r="L13" s="347">
        <f t="shared" si="3"/>
        <v>370</v>
      </c>
      <c r="M13" s="347">
        <f t="shared" si="3"/>
        <v>249</v>
      </c>
      <c r="N13" s="347">
        <f t="shared" si="3"/>
        <v>137</v>
      </c>
      <c r="O13" s="349">
        <f t="shared" si="3"/>
        <v>333</v>
      </c>
      <c r="P13" s="350">
        <f>SUM(P4:P12)</f>
        <v>147</v>
      </c>
      <c r="Q13" s="349">
        <f t="shared" si="3"/>
        <v>131</v>
      </c>
      <c r="R13" s="350">
        <f>SUM(R4:R12)</f>
        <v>156</v>
      </c>
      <c r="S13" s="349">
        <f t="shared" si="3"/>
        <v>48</v>
      </c>
      <c r="T13" s="349">
        <f>SUM(T4:T12)</f>
        <v>56</v>
      </c>
      <c r="U13" s="351">
        <f>SUM(U4:U12)</f>
        <v>55</v>
      </c>
      <c r="V13" s="352">
        <f>SUM(C13:U13)</f>
        <v>3255</v>
      </c>
      <c r="W13" s="399">
        <f>SUM(W4:W12)</f>
        <v>40</v>
      </c>
      <c r="X13" s="400"/>
      <c r="Y13" s="346">
        <f>SUM(Y4:Y12)</f>
        <v>5</v>
      </c>
      <c r="Z13" s="346">
        <f>SUM(Z4:Z12)</f>
        <v>45</v>
      </c>
    </row>
    <row r="14" spans="1:28" ht="27.75" customHeight="1" thickTop="1">
      <c r="A14" s="666" t="s">
        <v>1</v>
      </c>
      <c r="B14" s="667"/>
      <c r="C14" s="50">
        <v>0</v>
      </c>
      <c r="D14" s="47">
        <v>4</v>
      </c>
      <c r="E14" s="57">
        <v>5</v>
      </c>
      <c r="F14" s="48">
        <v>0</v>
      </c>
      <c r="G14" s="49">
        <v>2</v>
      </c>
      <c r="H14" s="49">
        <v>2</v>
      </c>
      <c r="I14" s="49">
        <v>0</v>
      </c>
      <c r="J14" s="49">
        <v>0</v>
      </c>
      <c r="K14" s="49">
        <v>2</v>
      </c>
      <c r="L14" s="49">
        <v>1</v>
      </c>
      <c r="M14" s="49">
        <v>1</v>
      </c>
      <c r="N14" s="49">
        <v>4</v>
      </c>
      <c r="O14" s="49">
        <v>2</v>
      </c>
      <c r="P14" s="49">
        <v>2</v>
      </c>
      <c r="Q14" s="49">
        <v>0</v>
      </c>
      <c r="R14" s="49">
        <v>4</v>
      </c>
      <c r="S14" s="58">
        <v>0</v>
      </c>
      <c r="T14" s="58">
        <v>0</v>
      </c>
      <c r="U14" s="58">
        <v>1</v>
      </c>
      <c r="V14" s="333">
        <f t="shared" si="0"/>
        <v>30</v>
      </c>
      <c r="W14" s="653" t="s">
        <v>360</v>
      </c>
      <c r="X14" s="653"/>
      <c r="Y14" s="653"/>
      <c r="Z14" s="653"/>
    </row>
    <row r="15" spans="1:28" ht="27.75" customHeight="1" thickBot="1">
      <c r="A15" s="668" t="s">
        <v>2</v>
      </c>
      <c r="B15" s="669"/>
      <c r="C15" s="54">
        <v>1</v>
      </c>
      <c r="D15" s="51">
        <v>14</v>
      </c>
      <c r="E15" s="59">
        <v>14</v>
      </c>
      <c r="F15" s="52">
        <v>2</v>
      </c>
      <c r="G15" s="53">
        <v>3</v>
      </c>
      <c r="H15" s="53">
        <v>1</v>
      </c>
      <c r="I15" s="53">
        <v>3</v>
      </c>
      <c r="J15" s="53">
        <v>0</v>
      </c>
      <c r="K15" s="53">
        <v>6</v>
      </c>
      <c r="L15" s="53">
        <v>5</v>
      </c>
      <c r="M15" s="53">
        <v>9</v>
      </c>
      <c r="N15" s="53">
        <v>1</v>
      </c>
      <c r="O15" s="53">
        <v>11</v>
      </c>
      <c r="P15" s="53">
        <v>3</v>
      </c>
      <c r="Q15" s="53">
        <v>7</v>
      </c>
      <c r="R15" s="54">
        <v>9</v>
      </c>
      <c r="S15" s="55">
        <v>0</v>
      </c>
      <c r="T15" s="55">
        <v>0</v>
      </c>
      <c r="U15" s="55">
        <v>0</v>
      </c>
      <c r="V15" s="334">
        <f>SUM(C15:U15)</f>
        <v>89</v>
      </c>
      <c r="W15" s="653"/>
      <c r="X15" s="653"/>
      <c r="Y15" s="653"/>
      <c r="Z15" s="653"/>
    </row>
    <row r="16" spans="1:28" s="6" customFormat="1" ht="39" customHeight="1" thickTop="1" thickBot="1">
      <c r="A16" s="670" t="s">
        <v>249</v>
      </c>
      <c r="B16" s="670"/>
      <c r="C16" s="353">
        <f>+C13+C14+C15</f>
        <v>170</v>
      </c>
      <c r="D16" s="353">
        <f t="shared" ref="D16:U16" si="4">+D13+D14+D15</f>
        <v>278</v>
      </c>
      <c r="E16" s="353">
        <f t="shared" si="4"/>
        <v>278</v>
      </c>
      <c r="F16" s="353">
        <f t="shared" si="4"/>
        <v>115</v>
      </c>
      <c r="G16" s="353">
        <f t="shared" si="4"/>
        <v>343</v>
      </c>
      <c r="H16" s="353">
        <f t="shared" si="4"/>
        <v>66</v>
      </c>
      <c r="I16" s="353">
        <f t="shared" si="4"/>
        <v>49</v>
      </c>
      <c r="J16" s="353">
        <f t="shared" si="4"/>
        <v>107</v>
      </c>
      <c r="K16" s="353">
        <f t="shared" si="4"/>
        <v>226</v>
      </c>
      <c r="L16" s="353">
        <f t="shared" si="4"/>
        <v>376</v>
      </c>
      <c r="M16" s="353">
        <f t="shared" si="4"/>
        <v>259</v>
      </c>
      <c r="N16" s="353">
        <f t="shared" si="4"/>
        <v>142</v>
      </c>
      <c r="O16" s="353">
        <f t="shared" si="4"/>
        <v>346</v>
      </c>
      <c r="P16" s="353">
        <f t="shared" si="4"/>
        <v>152</v>
      </c>
      <c r="Q16" s="353">
        <f t="shared" si="4"/>
        <v>138</v>
      </c>
      <c r="R16" s="353">
        <f t="shared" si="4"/>
        <v>169</v>
      </c>
      <c r="S16" s="353">
        <f t="shared" si="4"/>
        <v>48</v>
      </c>
      <c r="T16" s="353">
        <f t="shared" si="4"/>
        <v>56</v>
      </c>
      <c r="U16" s="353">
        <f t="shared" si="4"/>
        <v>56</v>
      </c>
      <c r="V16" s="354">
        <f>SUM(C16:U16)</f>
        <v>3374</v>
      </c>
      <c r="W16" s="653"/>
      <c r="X16" s="653"/>
      <c r="Y16" s="653"/>
      <c r="Z16" s="653"/>
    </row>
    <row r="17" spans="1:26" ht="9" customHeight="1" thickTop="1">
      <c r="W17" s="653"/>
      <c r="X17" s="653"/>
      <c r="Y17" s="653"/>
      <c r="Z17" s="653"/>
    </row>
    <row r="18" spans="1:26" s="6" customFormat="1" ht="28.5" customHeight="1">
      <c r="A18" s="673" t="s">
        <v>250</v>
      </c>
      <c r="B18" s="673"/>
      <c r="C18" s="335">
        <v>72</v>
      </c>
      <c r="D18" s="336">
        <v>127</v>
      </c>
      <c r="E18" s="336">
        <v>160</v>
      </c>
      <c r="F18" s="335">
        <v>38</v>
      </c>
      <c r="G18" s="336">
        <v>144</v>
      </c>
      <c r="H18" s="335">
        <v>34</v>
      </c>
      <c r="I18" s="335">
        <v>32</v>
      </c>
      <c r="J18" s="335">
        <f>+J20-J19</f>
        <v>48</v>
      </c>
      <c r="K18" s="335">
        <v>117</v>
      </c>
      <c r="L18" s="335">
        <v>172</v>
      </c>
      <c r="M18" s="335">
        <v>112</v>
      </c>
      <c r="N18" s="335">
        <v>83</v>
      </c>
      <c r="O18" s="335">
        <v>147</v>
      </c>
      <c r="P18" s="335">
        <v>66</v>
      </c>
      <c r="Q18" s="335">
        <v>42</v>
      </c>
      <c r="R18" s="335">
        <v>85</v>
      </c>
      <c r="S18" s="335">
        <v>18</v>
      </c>
      <c r="T18" s="335">
        <v>26</v>
      </c>
      <c r="U18" s="335">
        <v>20</v>
      </c>
      <c r="V18" s="403">
        <f>SUM(C18:U18)</f>
        <v>1543</v>
      </c>
      <c r="W18" s="653"/>
      <c r="X18" s="653"/>
      <c r="Y18" s="653"/>
      <c r="Z18" s="653"/>
    </row>
    <row r="19" spans="1:26" s="6" customFormat="1" ht="28.5" customHeight="1">
      <c r="A19" s="671" t="s">
        <v>3</v>
      </c>
      <c r="B19" s="672"/>
      <c r="C19" s="356">
        <v>98</v>
      </c>
      <c r="D19" s="357">
        <v>151</v>
      </c>
      <c r="E19" s="357">
        <v>117</v>
      </c>
      <c r="F19" s="358">
        <v>77</v>
      </c>
      <c r="G19" s="359">
        <v>199</v>
      </c>
      <c r="H19" s="360">
        <v>32</v>
      </c>
      <c r="I19" s="360">
        <v>17</v>
      </c>
      <c r="J19" s="360">
        <v>59</v>
      </c>
      <c r="K19" s="360">
        <v>109</v>
      </c>
      <c r="L19" s="360">
        <v>204</v>
      </c>
      <c r="M19" s="360">
        <v>147</v>
      </c>
      <c r="N19" s="360">
        <v>59</v>
      </c>
      <c r="O19" s="360">
        <v>199</v>
      </c>
      <c r="P19" s="360">
        <v>86</v>
      </c>
      <c r="Q19" s="360">
        <v>96</v>
      </c>
      <c r="R19" s="360">
        <v>84</v>
      </c>
      <c r="S19" s="356">
        <v>30</v>
      </c>
      <c r="T19" s="361">
        <v>30</v>
      </c>
      <c r="U19" s="361">
        <v>36</v>
      </c>
      <c r="V19" s="402">
        <f>SUM(C19:U19)</f>
        <v>1830</v>
      </c>
      <c r="W19" s="653"/>
      <c r="X19" s="653"/>
      <c r="Y19" s="653"/>
      <c r="Z19" s="653"/>
    </row>
    <row r="20" spans="1:26" s="337" customFormat="1" ht="36" customHeight="1">
      <c r="A20" s="674" t="s">
        <v>251</v>
      </c>
      <c r="B20" s="674"/>
      <c r="C20" s="338">
        <f t="shared" ref="C20:U20" si="5">+C13+C14+C15</f>
        <v>170</v>
      </c>
      <c r="D20" s="339">
        <f t="shared" si="5"/>
        <v>278</v>
      </c>
      <c r="E20" s="339">
        <f t="shared" si="5"/>
        <v>278</v>
      </c>
      <c r="F20" s="338">
        <f t="shared" si="5"/>
        <v>115</v>
      </c>
      <c r="G20" s="339">
        <f t="shared" si="5"/>
        <v>343</v>
      </c>
      <c r="H20" s="338">
        <f t="shared" si="5"/>
        <v>66</v>
      </c>
      <c r="I20" s="338">
        <f t="shared" si="5"/>
        <v>49</v>
      </c>
      <c r="J20" s="338">
        <f t="shared" si="5"/>
        <v>107</v>
      </c>
      <c r="K20" s="338">
        <f t="shared" si="5"/>
        <v>226</v>
      </c>
      <c r="L20" s="338">
        <f t="shared" si="5"/>
        <v>376</v>
      </c>
      <c r="M20" s="338">
        <f t="shared" si="5"/>
        <v>259</v>
      </c>
      <c r="N20" s="338">
        <f t="shared" si="5"/>
        <v>142</v>
      </c>
      <c r="O20" s="338">
        <f t="shared" si="5"/>
        <v>346</v>
      </c>
      <c r="P20" s="338">
        <f t="shared" si="5"/>
        <v>152</v>
      </c>
      <c r="Q20" s="338">
        <f t="shared" si="5"/>
        <v>138</v>
      </c>
      <c r="R20" s="338">
        <f t="shared" si="5"/>
        <v>169</v>
      </c>
      <c r="S20" s="338">
        <f t="shared" si="5"/>
        <v>48</v>
      </c>
      <c r="T20" s="338">
        <f t="shared" si="5"/>
        <v>56</v>
      </c>
      <c r="U20" s="338">
        <f t="shared" si="5"/>
        <v>56</v>
      </c>
      <c r="V20" s="340">
        <f>SUM(C20:U20)</f>
        <v>3374</v>
      </c>
      <c r="W20" s="653"/>
      <c r="X20" s="653"/>
      <c r="Y20" s="653"/>
      <c r="Z20" s="653"/>
    </row>
    <row r="21" spans="1:26" ht="29.25" customHeight="1">
      <c r="A21" s="675" t="s">
        <v>252</v>
      </c>
      <c r="B21" s="675"/>
      <c r="C21" s="675"/>
      <c r="D21" s="675"/>
      <c r="E21" s="675"/>
      <c r="F21" s="675"/>
      <c r="G21" s="675"/>
      <c r="H21" s="675"/>
      <c r="I21" s="675"/>
      <c r="J21" s="675"/>
      <c r="K21" s="675"/>
      <c r="L21" s="675"/>
      <c r="M21" s="675"/>
      <c r="N21" s="675"/>
      <c r="O21" s="675"/>
      <c r="P21" s="675"/>
      <c r="Q21" s="675"/>
      <c r="R21" s="675"/>
      <c r="S21" s="675"/>
      <c r="T21" s="675"/>
      <c r="U21" s="675"/>
      <c r="V21" s="340">
        <v>3905</v>
      </c>
      <c r="W21" s="653"/>
      <c r="X21" s="653"/>
      <c r="Y21" s="653"/>
      <c r="Z21" s="653"/>
    </row>
    <row r="22" spans="1:26" ht="29.25" customHeight="1">
      <c r="A22" s="478"/>
      <c r="B22" s="478" t="s">
        <v>349</v>
      </c>
      <c r="C22" s="478"/>
      <c r="D22" s="478"/>
      <c r="E22" s="478"/>
      <c r="F22" s="478"/>
      <c r="G22" s="478"/>
      <c r="H22" s="478"/>
      <c r="I22" s="478"/>
      <c r="J22" s="478"/>
      <c r="K22" s="478"/>
      <c r="L22" s="478"/>
      <c r="M22" s="478"/>
      <c r="N22" s="478"/>
      <c r="O22" s="478"/>
      <c r="P22" s="478"/>
      <c r="Q22" s="478"/>
      <c r="R22" s="478"/>
      <c r="S22" s="478"/>
      <c r="T22" s="478"/>
      <c r="U22" s="479"/>
      <c r="V22" s="480"/>
      <c r="W22" s="653"/>
      <c r="X22" s="653"/>
      <c r="Y22" s="653"/>
      <c r="Z22" s="653"/>
    </row>
    <row r="23" spans="1:26" ht="29.25" customHeight="1">
      <c r="A23" s="478"/>
      <c r="B23" s="478" t="s">
        <v>351</v>
      </c>
      <c r="C23" s="478"/>
      <c r="D23" s="478"/>
      <c r="E23" s="478"/>
      <c r="F23" s="478"/>
      <c r="G23" s="478"/>
      <c r="H23" s="478"/>
      <c r="I23" s="478"/>
      <c r="J23" s="478"/>
      <c r="K23" s="478"/>
      <c r="L23" s="478"/>
      <c r="M23" s="478"/>
      <c r="N23" s="478"/>
      <c r="O23" s="478"/>
      <c r="P23" s="478"/>
      <c r="Q23" s="478"/>
      <c r="R23" s="478"/>
      <c r="S23" s="478"/>
      <c r="T23" s="478"/>
      <c r="U23" s="479"/>
      <c r="V23" s="480"/>
      <c r="W23" s="653"/>
      <c r="X23" s="653"/>
      <c r="Y23" s="653"/>
      <c r="Z23" s="653"/>
    </row>
    <row r="24" spans="1:26" ht="29.25" customHeight="1">
      <c r="A24" s="478"/>
      <c r="B24" s="478" t="s">
        <v>233</v>
      </c>
      <c r="C24" s="478"/>
      <c r="D24" s="478"/>
      <c r="E24" s="478"/>
      <c r="F24" s="478"/>
      <c r="G24" s="478"/>
      <c r="H24" s="478"/>
      <c r="I24" s="478"/>
      <c r="J24" s="478"/>
      <c r="K24" s="478"/>
      <c r="L24" s="478"/>
      <c r="M24" s="478"/>
      <c r="N24" s="478"/>
      <c r="O24" s="478"/>
      <c r="P24" s="478"/>
      <c r="Q24" s="478"/>
      <c r="R24" s="478"/>
      <c r="S24" s="478"/>
      <c r="T24" s="478"/>
      <c r="U24" s="479"/>
      <c r="V24" s="480"/>
      <c r="W24" s="653"/>
      <c r="X24" s="653"/>
      <c r="Y24" s="653"/>
      <c r="Z24" s="653"/>
    </row>
    <row r="25" spans="1:26" ht="29.25" customHeight="1" thickBot="1">
      <c r="A25" s="676" t="s">
        <v>253</v>
      </c>
      <c r="B25" s="677"/>
      <c r="C25" s="677"/>
      <c r="D25" s="677"/>
      <c r="E25" s="677"/>
      <c r="F25" s="677"/>
      <c r="G25" s="677"/>
      <c r="H25" s="677"/>
      <c r="I25" s="677"/>
      <c r="J25" s="677"/>
      <c r="K25" s="677"/>
      <c r="L25" s="677"/>
      <c r="M25" s="677"/>
      <c r="N25" s="677"/>
      <c r="O25" s="677"/>
      <c r="P25" s="677"/>
      <c r="Q25" s="677"/>
      <c r="R25" s="677"/>
      <c r="S25" s="677"/>
      <c r="T25" s="678"/>
      <c r="U25" s="679"/>
      <c r="V25" s="341">
        <v>45</v>
      </c>
      <c r="W25" s="653"/>
      <c r="X25" s="653"/>
      <c r="Y25" s="653"/>
      <c r="Z25" s="653"/>
    </row>
    <row r="26" spans="1:26" ht="29.25" customHeight="1" thickBot="1">
      <c r="A26" s="680" t="s">
        <v>254</v>
      </c>
      <c r="B26" s="681"/>
      <c r="C26" s="681"/>
      <c r="D26" s="681"/>
      <c r="E26" s="681"/>
      <c r="F26" s="681"/>
      <c r="G26" s="681"/>
      <c r="H26" s="681"/>
      <c r="I26" s="681"/>
      <c r="J26" s="681"/>
      <c r="K26" s="681"/>
      <c r="L26" s="681"/>
      <c r="M26" s="681"/>
      <c r="N26" s="681"/>
      <c r="O26" s="681"/>
      <c r="P26" s="681"/>
      <c r="Q26" s="681"/>
      <c r="R26" s="60"/>
      <c r="S26" s="61"/>
      <c r="T26" s="355"/>
      <c r="U26" s="342"/>
      <c r="V26" s="342">
        <f>+V20/V25</f>
        <v>74.977777777777774</v>
      </c>
      <c r="W26" s="653"/>
      <c r="X26" s="653"/>
      <c r="Y26" s="653"/>
      <c r="Z26" s="653"/>
    </row>
    <row r="31" spans="1:26" ht="45" customHeight="1"/>
  </sheetData>
  <mergeCells count="15">
    <mergeCell ref="W14:Z26"/>
    <mergeCell ref="A1:Z1"/>
    <mergeCell ref="A2:B3"/>
    <mergeCell ref="C2:V2"/>
    <mergeCell ref="W2:Z2"/>
    <mergeCell ref="A13:B13"/>
    <mergeCell ref="A14:B14"/>
    <mergeCell ref="A15:B15"/>
    <mergeCell ref="A16:B16"/>
    <mergeCell ref="A19:B19"/>
    <mergeCell ref="A18:B18"/>
    <mergeCell ref="A20:B20"/>
    <mergeCell ref="A21:U21"/>
    <mergeCell ref="A25:U25"/>
    <mergeCell ref="A26:Q26"/>
  </mergeCells>
  <pageMargins left="0.70866141732283472" right="0.70866141732283472" top="0.74803149606299213" bottom="0.74803149606299213" header="0.31496062992125984" footer="0.31496062992125984"/>
  <pageSetup paperSize="9" scale="54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91"/>
  <sheetViews>
    <sheetView topLeftCell="A5" zoomScale="40" zoomScaleNormal="40" zoomScaleSheetLayoutView="55" workbookViewId="0">
      <selection activeCell="AA5" sqref="AA5"/>
    </sheetView>
  </sheetViews>
  <sheetFormatPr defaultRowHeight="39" customHeight="1"/>
  <cols>
    <col min="1" max="1" width="9.33203125" style="63" customWidth="1"/>
    <col min="2" max="2" width="76.1640625" style="84" customWidth="1"/>
    <col min="3" max="21" width="13.6640625" style="85" customWidth="1"/>
    <col min="22" max="22" width="19.1640625" style="86" customWidth="1"/>
    <col min="23" max="16384" width="9.33203125" style="63"/>
  </cols>
  <sheetData>
    <row r="1" spans="1:22" ht="60" customHeight="1">
      <c r="A1" s="682"/>
      <c r="B1" s="683"/>
      <c r="C1" s="686" t="s">
        <v>255</v>
      </c>
      <c r="D1" s="687"/>
      <c r="E1" s="687"/>
      <c r="F1" s="687"/>
      <c r="G1" s="687"/>
      <c r="H1" s="687"/>
      <c r="I1" s="687"/>
      <c r="J1" s="687"/>
      <c r="K1" s="687"/>
      <c r="L1" s="687"/>
      <c r="M1" s="687"/>
      <c r="N1" s="687"/>
      <c r="O1" s="687"/>
      <c r="P1" s="687"/>
      <c r="Q1" s="687"/>
      <c r="R1" s="687"/>
      <c r="S1" s="687"/>
      <c r="T1" s="687"/>
      <c r="U1" s="687"/>
      <c r="V1" s="688"/>
    </row>
    <row r="2" spans="1:22" ht="39" customHeight="1">
      <c r="A2" s="682"/>
      <c r="B2" s="683"/>
      <c r="C2" s="62">
        <v>1</v>
      </c>
      <c r="D2" s="62">
        <v>2</v>
      </c>
      <c r="E2" s="62">
        <f t="shared" ref="E2:U2" si="0">+D2+1</f>
        <v>3</v>
      </c>
      <c r="F2" s="62">
        <f t="shared" si="0"/>
        <v>4</v>
      </c>
      <c r="G2" s="62">
        <f t="shared" si="0"/>
        <v>5</v>
      </c>
      <c r="H2" s="62">
        <f t="shared" si="0"/>
        <v>6</v>
      </c>
      <c r="I2" s="62">
        <f t="shared" si="0"/>
        <v>7</v>
      </c>
      <c r="J2" s="62">
        <f t="shared" si="0"/>
        <v>8</v>
      </c>
      <c r="K2" s="62">
        <f t="shared" si="0"/>
        <v>9</v>
      </c>
      <c r="L2" s="62">
        <f t="shared" si="0"/>
        <v>10</v>
      </c>
      <c r="M2" s="62">
        <f t="shared" si="0"/>
        <v>11</v>
      </c>
      <c r="N2" s="62">
        <f t="shared" si="0"/>
        <v>12</v>
      </c>
      <c r="O2" s="62">
        <f t="shared" si="0"/>
        <v>13</v>
      </c>
      <c r="P2" s="62">
        <f t="shared" si="0"/>
        <v>14</v>
      </c>
      <c r="Q2" s="62">
        <f t="shared" si="0"/>
        <v>15</v>
      </c>
      <c r="R2" s="62">
        <f t="shared" si="0"/>
        <v>16</v>
      </c>
      <c r="S2" s="62">
        <f t="shared" si="0"/>
        <v>17</v>
      </c>
      <c r="T2" s="62">
        <f t="shared" si="0"/>
        <v>18</v>
      </c>
      <c r="U2" s="62">
        <f t="shared" si="0"/>
        <v>19</v>
      </c>
      <c r="V2" s="694" t="s">
        <v>233</v>
      </c>
    </row>
    <row r="3" spans="1:22" ht="189.75" customHeight="1" thickBot="1">
      <c r="A3" s="684"/>
      <c r="B3" s="685"/>
      <c r="C3" s="64" t="s">
        <v>164</v>
      </c>
      <c r="D3" s="64" t="s">
        <v>165</v>
      </c>
      <c r="E3" s="64" t="s">
        <v>166</v>
      </c>
      <c r="F3" s="64" t="s">
        <v>167</v>
      </c>
      <c r="G3" s="64" t="s">
        <v>168</v>
      </c>
      <c r="H3" s="64" t="s">
        <v>169</v>
      </c>
      <c r="I3" s="64" t="s">
        <v>170</v>
      </c>
      <c r="J3" s="64" t="s">
        <v>171</v>
      </c>
      <c r="K3" s="64" t="s">
        <v>172</v>
      </c>
      <c r="L3" s="64" t="s">
        <v>173</v>
      </c>
      <c r="M3" s="64" t="s">
        <v>174</v>
      </c>
      <c r="N3" s="64" t="s">
        <v>175</v>
      </c>
      <c r="O3" s="64" t="s">
        <v>176</v>
      </c>
      <c r="P3" s="64" t="s">
        <v>177</v>
      </c>
      <c r="Q3" s="64" t="s">
        <v>178</v>
      </c>
      <c r="R3" s="64" t="s">
        <v>179</v>
      </c>
      <c r="S3" s="64" t="s">
        <v>180</v>
      </c>
      <c r="T3" s="64" t="s">
        <v>181</v>
      </c>
      <c r="U3" s="64" t="s">
        <v>182</v>
      </c>
      <c r="V3" s="695"/>
    </row>
    <row r="4" spans="1:22" s="67" customFormat="1" ht="73.5" customHeight="1" thickTop="1" thickBot="1">
      <c r="A4" s="689" t="s">
        <v>28</v>
      </c>
      <c r="B4" s="690"/>
      <c r="C4" s="690"/>
      <c r="D4" s="690"/>
      <c r="E4" s="690"/>
      <c r="F4" s="690"/>
      <c r="G4" s="690"/>
      <c r="H4" s="690"/>
      <c r="I4" s="690"/>
      <c r="J4" s="690"/>
      <c r="K4" s="690"/>
      <c r="L4" s="690"/>
      <c r="M4" s="690"/>
      <c r="N4" s="690"/>
      <c r="O4" s="690"/>
      <c r="P4" s="690"/>
      <c r="Q4" s="690"/>
      <c r="R4" s="690"/>
      <c r="S4" s="690"/>
      <c r="T4" s="690"/>
      <c r="U4" s="690"/>
      <c r="V4" s="691"/>
    </row>
    <row r="5" spans="1:22" ht="69" customHeight="1" thickTop="1" thickBot="1">
      <c r="A5" s="692" t="s">
        <v>211</v>
      </c>
      <c r="B5" s="693"/>
      <c r="C5" s="90">
        <v>38</v>
      </c>
      <c r="D5" s="90">
        <v>22</v>
      </c>
      <c r="E5" s="90">
        <v>18</v>
      </c>
      <c r="F5" s="90">
        <v>13</v>
      </c>
      <c r="G5" s="90">
        <v>48</v>
      </c>
      <c r="H5" s="90">
        <v>0</v>
      </c>
      <c r="I5" s="90">
        <v>0</v>
      </c>
      <c r="J5" s="90">
        <v>36</v>
      </c>
      <c r="K5" s="90">
        <v>76</v>
      </c>
      <c r="L5" s="90">
        <v>65</v>
      </c>
      <c r="M5" s="90">
        <v>3</v>
      </c>
      <c r="N5" s="90">
        <v>3</v>
      </c>
      <c r="O5" s="90">
        <v>120</v>
      </c>
      <c r="P5" s="90">
        <v>40</v>
      </c>
      <c r="Q5" s="90">
        <v>42</v>
      </c>
      <c r="R5" s="90">
        <v>69</v>
      </c>
      <c r="S5" s="90">
        <v>3</v>
      </c>
      <c r="T5" s="90">
        <v>5</v>
      </c>
      <c r="U5" s="90">
        <v>10</v>
      </c>
      <c r="V5" s="294">
        <f t="shared" ref="V5" si="1">SUM(C5:U5)</f>
        <v>611</v>
      </c>
    </row>
    <row r="6" spans="1:22" ht="39" customHeight="1" thickTop="1">
      <c r="A6" s="309">
        <v>1</v>
      </c>
      <c r="B6" s="310" t="s">
        <v>34</v>
      </c>
      <c r="C6" s="311">
        <v>0</v>
      </c>
      <c r="D6" s="311">
        <v>1</v>
      </c>
      <c r="E6" s="311">
        <v>0</v>
      </c>
      <c r="F6" s="311">
        <v>0</v>
      </c>
      <c r="G6" s="311">
        <v>33</v>
      </c>
      <c r="H6" s="311">
        <v>0</v>
      </c>
      <c r="I6" s="311">
        <v>0</v>
      </c>
      <c r="J6" s="311">
        <v>34</v>
      </c>
      <c r="K6" s="311">
        <v>2</v>
      </c>
      <c r="L6" s="311">
        <v>1</v>
      </c>
      <c r="M6" s="311"/>
      <c r="N6" s="311">
        <v>0</v>
      </c>
      <c r="O6" s="311">
        <v>4</v>
      </c>
      <c r="P6" s="311">
        <v>0</v>
      </c>
      <c r="Q6" s="311">
        <v>0</v>
      </c>
      <c r="R6" s="311">
        <v>2</v>
      </c>
      <c r="S6" s="311">
        <v>0</v>
      </c>
      <c r="T6" s="311"/>
      <c r="U6" s="311">
        <v>0</v>
      </c>
      <c r="V6" s="295">
        <f t="shared" ref="V6:V31" si="2">SUM(C6:U6)</f>
        <v>77</v>
      </c>
    </row>
    <row r="7" spans="1:22" ht="39" customHeight="1">
      <c r="A7" s="312">
        <f t="shared" ref="A7:A31" si="3">+A6+1</f>
        <v>2</v>
      </c>
      <c r="B7" s="313" t="s">
        <v>187</v>
      </c>
      <c r="C7" s="314">
        <v>0</v>
      </c>
      <c r="D7" s="314">
        <v>0</v>
      </c>
      <c r="E7" s="314">
        <v>0</v>
      </c>
      <c r="F7" s="314">
        <v>0</v>
      </c>
      <c r="G7" s="314"/>
      <c r="H7" s="314">
        <v>0</v>
      </c>
      <c r="I7" s="314">
        <v>0</v>
      </c>
      <c r="J7" s="314"/>
      <c r="K7" s="314">
        <v>64</v>
      </c>
      <c r="L7" s="314">
        <v>5</v>
      </c>
      <c r="M7" s="314"/>
      <c r="N7" s="314">
        <v>0</v>
      </c>
      <c r="O7" s="314"/>
      <c r="P7" s="314">
        <v>0</v>
      </c>
      <c r="Q7" s="314">
        <v>5</v>
      </c>
      <c r="R7" s="314">
        <v>0</v>
      </c>
      <c r="S7" s="314">
        <v>0</v>
      </c>
      <c r="T7" s="314"/>
      <c r="U7" s="314">
        <v>0</v>
      </c>
      <c r="V7" s="295">
        <f t="shared" si="2"/>
        <v>74</v>
      </c>
    </row>
    <row r="8" spans="1:22" ht="39" customHeight="1">
      <c r="A8" s="312">
        <f t="shared" si="3"/>
        <v>3</v>
      </c>
      <c r="B8" s="313" t="s">
        <v>29</v>
      </c>
      <c r="C8" s="314">
        <v>0</v>
      </c>
      <c r="D8" s="314">
        <v>0</v>
      </c>
      <c r="E8" s="314">
        <v>0</v>
      </c>
      <c r="F8" s="314">
        <v>0</v>
      </c>
      <c r="G8" s="314"/>
      <c r="H8" s="314">
        <v>0</v>
      </c>
      <c r="I8" s="314">
        <v>0</v>
      </c>
      <c r="J8" s="314"/>
      <c r="K8" s="314">
        <v>9</v>
      </c>
      <c r="L8" s="314">
        <v>0</v>
      </c>
      <c r="M8" s="314"/>
      <c r="N8" s="314">
        <v>0</v>
      </c>
      <c r="O8" s="314">
        <v>18</v>
      </c>
      <c r="P8" s="314">
        <v>6</v>
      </c>
      <c r="Q8" s="314">
        <v>29</v>
      </c>
      <c r="R8" s="314">
        <v>6</v>
      </c>
      <c r="S8" s="314">
        <v>0</v>
      </c>
      <c r="T8" s="314"/>
      <c r="U8" s="314">
        <v>3</v>
      </c>
      <c r="V8" s="295">
        <f t="shared" si="2"/>
        <v>71</v>
      </c>
    </row>
    <row r="9" spans="1:22" ht="39" customHeight="1">
      <c r="A9" s="312">
        <f t="shared" si="3"/>
        <v>4</v>
      </c>
      <c r="B9" s="313" t="s">
        <v>185</v>
      </c>
      <c r="C9" s="314">
        <v>0</v>
      </c>
      <c r="D9" s="314">
        <v>1</v>
      </c>
      <c r="E9" s="314">
        <v>2</v>
      </c>
      <c r="F9" s="314">
        <v>0</v>
      </c>
      <c r="G9" s="314"/>
      <c r="H9" s="314">
        <v>0</v>
      </c>
      <c r="I9" s="314">
        <v>0</v>
      </c>
      <c r="J9" s="314">
        <v>2</v>
      </c>
      <c r="K9" s="314">
        <v>0</v>
      </c>
      <c r="L9" s="314">
        <v>0</v>
      </c>
      <c r="M9" s="314"/>
      <c r="N9" s="314">
        <v>0</v>
      </c>
      <c r="O9" s="314">
        <v>40</v>
      </c>
      <c r="P9" s="314">
        <v>1</v>
      </c>
      <c r="Q9" s="314">
        <v>8</v>
      </c>
      <c r="R9" s="314">
        <v>10</v>
      </c>
      <c r="S9" s="314">
        <v>2</v>
      </c>
      <c r="T9" s="314"/>
      <c r="U9" s="314">
        <v>0</v>
      </c>
      <c r="V9" s="295">
        <f t="shared" si="2"/>
        <v>66</v>
      </c>
    </row>
    <row r="10" spans="1:22" ht="39" customHeight="1">
      <c r="A10" s="312">
        <f t="shared" si="3"/>
        <v>5</v>
      </c>
      <c r="B10" s="313" t="s">
        <v>40</v>
      </c>
      <c r="C10" s="314">
        <v>0</v>
      </c>
      <c r="D10" s="314">
        <v>0</v>
      </c>
      <c r="E10" s="314">
        <v>1</v>
      </c>
      <c r="F10" s="314">
        <v>0</v>
      </c>
      <c r="G10" s="314">
        <v>1</v>
      </c>
      <c r="H10" s="314">
        <v>0</v>
      </c>
      <c r="I10" s="314">
        <v>0</v>
      </c>
      <c r="J10" s="314"/>
      <c r="K10" s="314">
        <v>0</v>
      </c>
      <c r="L10" s="314">
        <v>2</v>
      </c>
      <c r="M10" s="314">
        <v>1</v>
      </c>
      <c r="N10" s="314">
        <v>0</v>
      </c>
      <c r="O10" s="314">
        <v>8</v>
      </c>
      <c r="P10" s="314">
        <v>39</v>
      </c>
      <c r="Q10" s="314">
        <v>8</v>
      </c>
      <c r="R10" s="314">
        <v>0</v>
      </c>
      <c r="S10" s="314">
        <v>1</v>
      </c>
      <c r="T10" s="314">
        <v>2</v>
      </c>
      <c r="U10" s="314">
        <v>0</v>
      </c>
      <c r="V10" s="295">
        <f t="shared" si="2"/>
        <v>63</v>
      </c>
    </row>
    <row r="11" spans="1:22" ht="39" customHeight="1">
      <c r="A11" s="312">
        <f t="shared" si="3"/>
        <v>6</v>
      </c>
      <c r="B11" s="313" t="s">
        <v>30</v>
      </c>
      <c r="C11" s="314">
        <v>0</v>
      </c>
      <c r="D11" s="314">
        <v>0</v>
      </c>
      <c r="E11" s="314">
        <v>0</v>
      </c>
      <c r="F11" s="314">
        <v>0</v>
      </c>
      <c r="G11" s="314">
        <v>2</v>
      </c>
      <c r="H11" s="314">
        <v>0</v>
      </c>
      <c r="I11" s="314">
        <v>0</v>
      </c>
      <c r="J11" s="314"/>
      <c r="K11" s="314">
        <v>52</v>
      </c>
      <c r="L11" s="314">
        <v>2</v>
      </c>
      <c r="M11" s="314"/>
      <c r="N11" s="314">
        <v>0</v>
      </c>
      <c r="O11" s="314"/>
      <c r="P11" s="314">
        <v>0</v>
      </c>
      <c r="Q11" s="314">
        <v>0</v>
      </c>
      <c r="R11" s="314">
        <v>0</v>
      </c>
      <c r="S11" s="314">
        <v>0</v>
      </c>
      <c r="T11" s="314">
        <v>2</v>
      </c>
      <c r="U11" s="314">
        <v>0</v>
      </c>
      <c r="V11" s="295">
        <f t="shared" si="2"/>
        <v>58</v>
      </c>
    </row>
    <row r="12" spans="1:22" ht="39" customHeight="1">
      <c r="A12" s="312">
        <f t="shared" si="3"/>
        <v>7</v>
      </c>
      <c r="B12" s="313" t="s">
        <v>35</v>
      </c>
      <c r="C12" s="314">
        <v>0</v>
      </c>
      <c r="D12" s="314">
        <v>3</v>
      </c>
      <c r="E12" s="314">
        <v>4</v>
      </c>
      <c r="F12" s="314">
        <v>0</v>
      </c>
      <c r="G12" s="314">
        <v>1</v>
      </c>
      <c r="H12" s="314">
        <v>0</v>
      </c>
      <c r="I12" s="314">
        <v>0</v>
      </c>
      <c r="J12" s="314">
        <v>5</v>
      </c>
      <c r="K12" s="314">
        <v>1</v>
      </c>
      <c r="L12" s="314">
        <v>2</v>
      </c>
      <c r="M12" s="314"/>
      <c r="N12" s="314">
        <v>0</v>
      </c>
      <c r="O12" s="314">
        <v>4</v>
      </c>
      <c r="P12" s="314">
        <v>0</v>
      </c>
      <c r="Q12" s="314">
        <v>0</v>
      </c>
      <c r="R12" s="314">
        <v>37</v>
      </c>
      <c r="S12" s="314">
        <v>0</v>
      </c>
      <c r="T12" s="314"/>
      <c r="U12" s="314">
        <v>1</v>
      </c>
      <c r="V12" s="295">
        <f t="shared" si="2"/>
        <v>58</v>
      </c>
    </row>
    <row r="13" spans="1:22" ht="39" customHeight="1">
      <c r="A13" s="312">
        <f t="shared" si="3"/>
        <v>8</v>
      </c>
      <c r="B13" s="313" t="s">
        <v>47</v>
      </c>
      <c r="C13" s="314">
        <v>0</v>
      </c>
      <c r="D13" s="314">
        <v>0</v>
      </c>
      <c r="E13" s="314">
        <v>2</v>
      </c>
      <c r="F13" s="314">
        <v>0</v>
      </c>
      <c r="G13" s="314"/>
      <c r="H13" s="314">
        <v>0</v>
      </c>
      <c r="I13" s="314">
        <v>0</v>
      </c>
      <c r="J13" s="314"/>
      <c r="K13" s="314">
        <v>0</v>
      </c>
      <c r="L13" s="314">
        <v>3</v>
      </c>
      <c r="M13" s="314"/>
      <c r="N13" s="314">
        <v>0</v>
      </c>
      <c r="O13" s="314">
        <v>45</v>
      </c>
      <c r="P13" s="314">
        <v>5</v>
      </c>
      <c r="Q13" s="314">
        <v>1</v>
      </c>
      <c r="R13" s="314">
        <v>0</v>
      </c>
      <c r="S13" s="314">
        <v>0</v>
      </c>
      <c r="T13" s="314"/>
      <c r="U13" s="314">
        <v>0</v>
      </c>
      <c r="V13" s="295">
        <f t="shared" si="2"/>
        <v>56</v>
      </c>
    </row>
    <row r="14" spans="1:22" ht="39" customHeight="1">
      <c r="A14" s="68">
        <f t="shared" si="3"/>
        <v>9</v>
      </c>
      <c r="B14" s="261" t="s">
        <v>184</v>
      </c>
      <c r="C14" s="69">
        <v>1</v>
      </c>
      <c r="D14" s="69">
        <v>1</v>
      </c>
      <c r="E14" s="69">
        <v>4</v>
      </c>
      <c r="F14" s="69">
        <v>3</v>
      </c>
      <c r="G14" s="69"/>
      <c r="H14" s="69">
        <v>0</v>
      </c>
      <c r="I14" s="69">
        <v>0</v>
      </c>
      <c r="J14" s="69">
        <v>1</v>
      </c>
      <c r="K14" s="69">
        <v>0</v>
      </c>
      <c r="L14" s="69">
        <v>1</v>
      </c>
      <c r="M14" s="69">
        <v>1</v>
      </c>
      <c r="N14" s="69">
        <v>0</v>
      </c>
      <c r="O14" s="69">
        <v>26</v>
      </c>
      <c r="P14" s="69">
        <v>7</v>
      </c>
      <c r="Q14" s="69">
        <v>4</v>
      </c>
      <c r="R14" s="69">
        <v>1</v>
      </c>
      <c r="S14" s="69">
        <v>0</v>
      </c>
      <c r="T14" s="69"/>
      <c r="U14" s="69">
        <v>5</v>
      </c>
      <c r="V14" s="295">
        <f t="shared" si="2"/>
        <v>55</v>
      </c>
    </row>
    <row r="15" spans="1:22" ht="39" customHeight="1">
      <c r="A15" s="68">
        <f t="shared" si="3"/>
        <v>10</v>
      </c>
      <c r="B15" s="261" t="s">
        <v>38</v>
      </c>
      <c r="C15" s="69">
        <v>0</v>
      </c>
      <c r="D15" s="69">
        <v>0</v>
      </c>
      <c r="E15" s="69">
        <v>0</v>
      </c>
      <c r="F15" s="69">
        <v>1</v>
      </c>
      <c r="G15" s="69"/>
      <c r="H15" s="69">
        <v>0</v>
      </c>
      <c r="I15" s="69">
        <v>0</v>
      </c>
      <c r="J15" s="69"/>
      <c r="K15" s="69">
        <v>1</v>
      </c>
      <c r="L15" s="69">
        <v>47</v>
      </c>
      <c r="M15" s="69">
        <v>1</v>
      </c>
      <c r="N15" s="69">
        <v>3</v>
      </c>
      <c r="O15" s="69"/>
      <c r="P15" s="69">
        <v>2</v>
      </c>
      <c r="Q15" s="69">
        <v>0</v>
      </c>
      <c r="R15" s="69">
        <v>0</v>
      </c>
      <c r="S15" s="69">
        <v>0</v>
      </c>
      <c r="T15" s="69"/>
      <c r="U15" s="69">
        <v>0</v>
      </c>
      <c r="V15" s="295">
        <f t="shared" si="2"/>
        <v>55</v>
      </c>
    </row>
    <row r="16" spans="1:22" ht="39" customHeight="1">
      <c r="A16" s="68">
        <f t="shared" si="3"/>
        <v>11</v>
      </c>
      <c r="B16" s="261" t="s">
        <v>37</v>
      </c>
      <c r="C16" s="69">
        <v>0</v>
      </c>
      <c r="D16" s="69">
        <v>0</v>
      </c>
      <c r="E16" s="69">
        <v>0</v>
      </c>
      <c r="F16" s="69">
        <v>0</v>
      </c>
      <c r="G16" s="69"/>
      <c r="H16" s="69">
        <v>0</v>
      </c>
      <c r="I16" s="69">
        <v>0</v>
      </c>
      <c r="J16" s="69"/>
      <c r="K16" s="69">
        <v>2</v>
      </c>
      <c r="L16" s="69">
        <v>43</v>
      </c>
      <c r="M16" s="69"/>
      <c r="N16" s="69">
        <v>0</v>
      </c>
      <c r="O16" s="69"/>
      <c r="P16" s="69">
        <v>0</v>
      </c>
      <c r="Q16" s="69">
        <v>2</v>
      </c>
      <c r="R16" s="69">
        <v>2</v>
      </c>
      <c r="S16" s="69">
        <v>0</v>
      </c>
      <c r="T16" s="69"/>
      <c r="U16" s="69">
        <v>0</v>
      </c>
      <c r="V16" s="295">
        <f t="shared" si="2"/>
        <v>49</v>
      </c>
    </row>
    <row r="17" spans="1:22" ht="39" customHeight="1">
      <c r="A17" s="68">
        <f t="shared" si="3"/>
        <v>12</v>
      </c>
      <c r="B17" s="261" t="s">
        <v>186</v>
      </c>
      <c r="C17" s="69">
        <v>34</v>
      </c>
      <c r="D17" s="69">
        <v>0</v>
      </c>
      <c r="E17" s="69">
        <v>0</v>
      </c>
      <c r="F17" s="69">
        <v>1</v>
      </c>
      <c r="G17" s="69"/>
      <c r="H17" s="69">
        <v>0</v>
      </c>
      <c r="I17" s="69">
        <v>0</v>
      </c>
      <c r="J17" s="69"/>
      <c r="K17" s="69">
        <v>0</v>
      </c>
      <c r="L17" s="69">
        <v>0</v>
      </c>
      <c r="M17" s="69"/>
      <c r="N17" s="69">
        <v>0</v>
      </c>
      <c r="O17" s="69">
        <v>1</v>
      </c>
      <c r="P17" s="69">
        <v>0</v>
      </c>
      <c r="Q17" s="69">
        <v>0</v>
      </c>
      <c r="R17" s="69">
        <v>0</v>
      </c>
      <c r="S17" s="69">
        <v>0</v>
      </c>
      <c r="T17" s="69"/>
      <c r="U17" s="69">
        <v>0</v>
      </c>
      <c r="V17" s="295">
        <f t="shared" si="2"/>
        <v>36</v>
      </c>
    </row>
    <row r="18" spans="1:22" ht="39" customHeight="1">
      <c r="A18" s="68">
        <f t="shared" si="3"/>
        <v>13</v>
      </c>
      <c r="B18" s="261" t="s">
        <v>39</v>
      </c>
      <c r="C18" s="69">
        <v>6</v>
      </c>
      <c r="D18" s="69">
        <v>9</v>
      </c>
      <c r="E18" s="69">
        <v>1</v>
      </c>
      <c r="F18" s="69">
        <v>0</v>
      </c>
      <c r="G18" s="69"/>
      <c r="H18" s="69">
        <v>0</v>
      </c>
      <c r="I18" s="69">
        <v>0</v>
      </c>
      <c r="J18" s="69"/>
      <c r="K18" s="69">
        <v>0</v>
      </c>
      <c r="L18" s="69">
        <v>0</v>
      </c>
      <c r="M18" s="69"/>
      <c r="N18" s="69">
        <v>0</v>
      </c>
      <c r="O18" s="69">
        <v>1</v>
      </c>
      <c r="P18" s="69">
        <v>0</v>
      </c>
      <c r="Q18" s="69">
        <v>0</v>
      </c>
      <c r="R18" s="69">
        <v>16</v>
      </c>
      <c r="S18" s="69">
        <v>0</v>
      </c>
      <c r="T18" s="69"/>
      <c r="U18" s="69">
        <v>0</v>
      </c>
      <c r="V18" s="295">
        <f t="shared" si="2"/>
        <v>33</v>
      </c>
    </row>
    <row r="19" spans="1:22" ht="39" customHeight="1">
      <c r="A19" s="68">
        <f t="shared" si="3"/>
        <v>14</v>
      </c>
      <c r="B19" s="261" t="s">
        <v>41</v>
      </c>
      <c r="C19" s="69">
        <v>0</v>
      </c>
      <c r="D19" s="69">
        <v>0</v>
      </c>
      <c r="E19" s="69">
        <v>1</v>
      </c>
      <c r="F19" s="69">
        <v>0</v>
      </c>
      <c r="G19" s="69">
        <v>1</v>
      </c>
      <c r="H19" s="69">
        <v>0</v>
      </c>
      <c r="I19" s="69">
        <v>0</v>
      </c>
      <c r="J19" s="69">
        <v>1</v>
      </c>
      <c r="K19" s="69">
        <v>0</v>
      </c>
      <c r="L19" s="69">
        <v>0</v>
      </c>
      <c r="M19" s="69"/>
      <c r="N19" s="69">
        <v>0</v>
      </c>
      <c r="O19" s="69">
        <v>25</v>
      </c>
      <c r="P19" s="69">
        <v>0</v>
      </c>
      <c r="Q19" s="69">
        <v>1</v>
      </c>
      <c r="R19" s="69">
        <v>0</v>
      </c>
      <c r="S19" s="69">
        <v>0</v>
      </c>
      <c r="T19" s="69"/>
      <c r="U19" s="69">
        <v>1</v>
      </c>
      <c r="V19" s="295">
        <f t="shared" si="2"/>
        <v>30</v>
      </c>
    </row>
    <row r="20" spans="1:22" ht="39" customHeight="1">
      <c r="A20" s="68">
        <f t="shared" si="3"/>
        <v>15</v>
      </c>
      <c r="B20" s="261" t="s">
        <v>45</v>
      </c>
      <c r="C20" s="69">
        <v>30</v>
      </c>
      <c r="D20" s="69">
        <v>0</v>
      </c>
      <c r="E20" s="69">
        <v>0</v>
      </c>
      <c r="F20" s="69">
        <v>0</v>
      </c>
      <c r="G20" s="69"/>
      <c r="H20" s="69">
        <v>0</v>
      </c>
      <c r="I20" s="69">
        <v>0</v>
      </c>
      <c r="J20" s="69"/>
      <c r="K20" s="69">
        <v>0</v>
      </c>
      <c r="L20" s="69">
        <v>0</v>
      </c>
      <c r="M20" s="69"/>
      <c r="N20" s="69">
        <v>0</v>
      </c>
      <c r="O20" s="69"/>
      <c r="P20" s="69">
        <v>0</v>
      </c>
      <c r="Q20" s="69">
        <v>0</v>
      </c>
      <c r="R20" s="69">
        <v>0</v>
      </c>
      <c r="S20" s="69">
        <v>0</v>
      </c>
      <c r="T20" s="69"/>
      <c r="U20" s="69">
        <v>0</v>
      </c>
      <c r="V20" s="295">
        <f t="shared" si="2"/>
        <v>30</v>
      </c>
    </row>
    <row r="21" spans="1:22" ht="39" customHeight="1">
      <c r="A21" s="68">
        <f t="shared" si="3"/>
        <v>16</v>
      </c>
      <c r="B21" s="261" t="s">
        <v>36</v>
      </c>
      <c r="C21" s="69">
        <v>0</v>
      </c>
      <c r="D21" s="69">
        <v>0</v>
      </c>
      <c r="E21" s="69">
        <v>1</v>
      </c>
      <c r="F21" s="69">
        <v>0</v>
      </c>
      <c r="G21" s="69">
        <v>1</v>
      </c>
      <c r="H21" s="69">
        <v>0</v>
      </c>
      <c r="I21" s="69">
        <v>0</v>
      </c>
      <c r="J21" s="69"/>
      <c r="K21" s="69">
        <v>0</v>
      </c>
      <c r="L21" s="69">
        <v>0</v>
      </c>
      <c r="M21" s="69"/>
      <c r="N21" s="69">
        <v>0</v>
      </c>
      <c r="O21" s="69">
        <v>2</v>
      </c>
      <c r="P21" s="69">
        <v>0</v>
      </c>
      <c r="Q21" s="69">
        <v>4</v>
      </c>
      <c r="R21" s="69">
        <v>19</v>
      </c>
      <c r="S21" s="69">
        <v>0</v>
      </c>
      <c r="T21" s="69"/>
      <c r="U21" s="69">
        <v>0</v>
      </c>
      <c r="V21" s="295">
        <f t="shared" si="2"/>
        <v>27</v>
      </c>
    </row>
    <row r="22" spans="1:22" ht="39" customHeight="1">
      <c r="A22" s="68">
        <f t="shared" si="3"/>
        <v>17</v>
      </c>
      <c r="B22" s="261" t="s">
        <v>354</v>
      </c>
      <c r="C22" s="69">
        <v>0</v>
      </c>
      <c r="D22" s="69">
        <v>0</v>
      </c>
      <c r="E22" s="69">
        <v>1</v>
      </c>
      <c r="F22" s="69">
        <v>0</v>
      </c>
      <c r="G22" s="69">
        <v>1</v>
      </c>
      <c r="H22" s="69">
        <v>0</v>
      </c>
      <c r="I22" s="69">
        <v>0</v>
      </c>
      <c r="J22" s="69">
        <v>1</v>
      </c>
      <c r="K22" s="69">
        <v>0</v>
      </c>
      <c r="L22" s="69">
        <v>0</v>
      </c>
      <c r="M22" s="69"/>
      <c r="N22" s="69">
        <v>0</v>
      </c>
      <c r="O22" s="69">
        <v>17</v>
      </c>
      <c r="P22" s="69">
        <v>0</v>
      </c>
      <c r="Q22" s="69">
        <v>2</v>
      </c>
      <c r="R22" s="69">
        <v>0</v>
      </c>
      <c r="S22" s="69">
        <v>0</v>
      </c>
      <c r="T22" s="69"/>
      <c r="U22" s="69">
        <v>1</v>
      </c>
      <c r="V22" s="295">
        <f t="shared" si="2"/>
        <v>23</v>
      </c>
    </row>
    <row r="23" spans="1:22" ht="39" customHeight="1">
      <c r="A23" s="68">
        <f t="shared" si="3"/>
        <v>18</v>
      </c>
      <c r="B23" s="261" t="s">
        <v>48</v>
      </c>
      <c r="C23" s="69">
        <v>0</v>
      </c>
      <c r="D23" s="69">
        <v>0</v>
      </c>
      <c r="E23" s="69">
        <v>0</v>
      </c>
      <c r="F23" s="69">
        <v>0</v>
      </c>
      <c r="G23" s="69"/>
      <c r="H23" s="69">
        <v>0</v>
      </c>
      <c r="I23" s="69">
        <v>0</v>
      </c>
      <c r="J23" s="69"/>
      <c r="K23" s="69">
        <v>0</v>
      </c>
      <c r="L23" s="69">
        <v>0</v>
      </c>
      <c r="M23" s="69"/>
      <c r="N23" s="69">
        <v>0</v>
      </c>
      <c r="O23" s="69">
        <v>12</v>
      </c>
      <c r="P23" s="69">
        <v>0</v>
      </c>
      <c r="Q23" s="69">
        <v>10</v>
      </c>
      <c r="R23" s="69">
        <v>0</v>
      </c>
      <c r="S23" s="69">
        <v>0</v>
      </c>
      <c r="T23" s="69"/>
      <c r="U23" s="69">
        <v>0</v>
      </c>
      <c r="V23" s="295">
        <f t="shared" si="2"/>
        <v>22</v>
      </c>
    </row>
    <row r="24" spans="1:22" ht="39" customHeight="1">
      <c r="A24" s="68">
        <f t="shared" si="3"/>
        <v>19</v>
      </c>
      <c r="B24" s="261" t="s">
        <v>33</v>
      </c>
      <c r="C24" s="69">
        <v>0</v>
      </c>
      <c r="D24" s="69">
        <v>0</v>
      </c>
      <c r="E24" s="69">
        <v>1</v>
      </c>
      <c r="F24" s="69">
        <v>12</v>
      </c>
      <c r="G24" s="69"/>
      <c r="H24" s="69">
        <v>0</v>
      </c>
      <c r="I24" s="69">
        <v>0</v>
      </c>
      <c r="J24" s="69"/>
      <c r="K24" s="69">
        <v>0</v>
      </c>
      <c r="L24" s="69">
        <v>0</v>
      </c>
      <c r="M24" s="69"/>
      <c r="N24" s="69">
        <v>0</v>
      </c>
      <c r="O24" s="69"/>
      <c r="P24" s="69">
        <v>1</v>
      </c>
      <c r="Q24" s="69">
        <v>0</v>
      </c>
      <c r="R24" s="69">
        <v>0</v>
      </c>
      <c r="S24" s="69">
        <v>1</v>
      </c>
      <c r="T24" s="69"/>
      <c r="U24" s="69">
        <v>1</v>
      </c>
      <c r="V24" s="295">
        <f t="shared" si="2"/>
        <v>16</v>
      </c>
    </row>
    <row r="25" spans="1:22" ht="39" customHeight="1">
      <c r="A25" s="283">
        <f t="shared" si="3"/>
        <v>20</v>
      </c>
      <c r="B25" s="284" t="s">
        <v>188</v>
      </c>
      <c r="C25" s="69">
        <v>0</v>
      </c>
      <c r="D25" s="69">
        <v>0</v>
      </c>
      <c r="E25" s="69">
        <v>1</v>
      </c>
      <c r="F25" s="69">
        <v>0</v>
      </c>
      <c r="G25" s="69"/>
      <c r="H25" s="69">
        <v>0</v>
      </c>
      <c r="I25" s="69">
        <v>0</v>
      </c>
      <c r="J25" s="69"/>
      <c r="K25" s="69">
        <v>0</v>
      </c>
      <c r="L25" s="69">
        <v>0</v>
      </c>
      <c r="M25" s="69"/>
      <c r="N25" s="69">
        <v>0</v>
      </c>
      <c r="O25" s="69"/>
      <c r="P25" s="69">
        <v>0</v>
      </c>
      <c r="Q25" s="69">
        <v>0</v>
      </c>
      <c r="R25" s="69">
        <v>15</v>
      </c>
      <c r="S25" s="69">
        <v>0</v>
      </c>
      <c r="T25" s="69"/>
      <c r="U25" s="69">
        <v>0</v>
      </c>
      <c r="V25" s="296">
        <f t="shared" si="2"/>
        <v>16</v>
      </c>
    </row>
    <row r="26" spans="1:22" ht="39" customHeight="1">
      <c r="A26" s="283">
        <f t="shared" si="3"/>
        <v>21</v>
      </c>
      <c r="B26" s="284" t="s">
        <v>46</v>
      </c>
      <c r="C26" s="69">
        <v>0</v>
      </c>
      <c r="D26" s="69">
        <v>2</v>
      </c>
      <c r="E26" s="69">
        <v>8</v>
      </c>
      <c r="F26" s="69">
        <v>0</v>
      </c>
      <c r="G26" s="69"/>
      <c r="H26" s="69">
        <v>0</v>
      </c>
      <c r="I26" s="69">
        <v>0</v>
      </c>
      <c r="J26" s="69">
        <v>1</v>
      </c>
      <c r="K26" s="69">
        <v>0</v>
      </c>
      <c r="L26" s="69">
        <v>0</v>
      </c>
      <c r="M26" s="69"/>
      <c r="N26" s="69">
        <v>0</v>
      </c>
      <c r="O26" s="69">
        <v>3</v>
      </c>
      <c r="P26" s="69">
        <v>0</v>
      </c>
      <c r="Q26" s="69">
        <v>0</v>
      </c>
      <c r="R26" s="69">
        <v>2</v>
      </c>
      <c r="S26" s="69">
        <v>0</v>
      </c>
      <c r="T26" s="69"/>
      <c r="U26" s="69">
        <v>0</v>
      </c>
      <c r="V26" s="296">
        <f t="shared" si="2"/>
        <v>16</v>
      </c>
    </row>
    <row r="27" spans="1:22" ht="39" customHeight="1">
      <c r="A27" s="283">
        <f t="shared" si="3"/>
        <v>22</v>
      </c>
      <c r="B27" s="284" t="s">
        <v>44</v>
      </c>
      <c r="C27" s="69">
        <v>0</v>
      </c>
      <c r="D27" s="69">
        <v>11</v>
      </c>
      <c r="E27" s="69">
        <v>2</v>
      </c>
      <c r="F27" s="69">
        <v>0</v>
      </c>
      <c r="G27" s="69"/>
      <c r="H27" s="69">
        <v>0</v>
      </c>
      <c r="I27" s="69">
        <v>0</v>
      </c>
      <c r="J27" s="69"/>
      <c r="K27" s="69">
        <v>0</v>
      </c>
      <c r="L27" s="69">
        <v>0</v>
      </c>
      <c r="M27" s="69"/>
      <c r="N27" s="69">
        <v>0</v>
      </c>
      <c r="O27" s="69"/>
      <c r="P27" s="69">
        <v>0</v>
      </c>
      <c r="Q27" s="69">
        <v>0</v>
      </c>
      <c r="R27" s="69">
        <v>1</v>
      </c>
      <c r="S27" s="69">
        <v>0</v>
      </c>
      <c r="T27" s="69"/>
      <c r="U27" s="69">
        <v>0</v>
      </c>
      <c r="V27" s="296">
        <f t="shared" si="2"/>
        <v>14</v>
      </c>
    </row>
    <row r="28" spans="1:22" ht="39" customHeight="1">
      <c r="A28" s="283">
        <f t="shared" si="3"/>
        <v>23</v>
      </c>
      <c r="B28" s="284" t="s">
        <v>32</v>
      </c>
      <c r="C28" s="69">
        <v>0</v>
      </c>
      <c r="D28" s="69">
        <v>0</v>
      </c>
      <c r="E28" s="69">
        <v>3</v>
      </c>
      <c r="F28" s="69">
        <v>7</v>
      </c>
      <c r="G28" s="69"/>
      <c r="H28" s="69">
        <v>0</v>
      </c>
      <c r="I28" s="69">
        <v>0</v>
      </c>
      <c r="J28" s="69"/>
      <c r="K28" s="69">
        <v>0</v>
      </c>
      <c r="L28" s="69">
        <v>0</v>
      </c>
      <c r="M28" s="69"/>
      <c r="N28" s="69">
        <v>0</v>
      </c>
      <c r="O28" s="69"/>
      <c r="P28" s="69">
        <v>0</v>
      </c>
      <c r="Q28" s="69">
        <v>2</v>
      </c>
      <c r="R28" s="69">
        <v>0</v>
      </c>
      <c r="S28" s="69">
        <v>0</v>
      </c>
      <c r="T28" s="69"/>
      <c r="U28" s="69">
        <v>0</v>
      </c>
      <c r="V28" s="296">
        <f t="shared" si="2"/>
        <v>12</v>
      </c>
    </row>
    <row r="29" spans="1:22" ht="39" customHeight="1">
      <c r="A29" s="283">
        <f t="shared" si="3"/>
        <v>24</v>
      </c>
      <c r="B29" s="284" t="s">
        <v>189</v>
      </c>
      <c r="C29" s="69">
        <v>0</v>
      </c>
      <c r="D29" s="69">
        <v>0</v>
      </c>
      <c r="E29" s="69">
        <v>0</v>
      </c>
      <c r="F29" s="69">
        <v>0</v>
      </c>
      <c r="G29" s="69">
        <v>12</v>
      </c>
      <c r="H29" s="69">
        <v>0</v>
      </c>
      <c r="I29" s="69">
        <v>0</v>
      </c>
      <c r="J29" s="69"/>
      <c r="K29" s="69">
        <v>0</v>
      </c>
      <c r="L29" s="69">
        <v>0</v>
      </c>
      <c r="M29" s="69"/>
      <c r="N29" s="69">
        <v>0</v>
      </c>
      <c r="O29" s="69"/>
      <c r="P29" s="69">
        <v>0</v>
      </c>
      <c r="Q29" s="69">
        <v>0</v>
      </c>
      <c r="R29" s="69">
        <v>0</v>
      </c>
      <c r="S29" s="69">
        <v>0</v>
      </c>
      <c r="T29" s="69"/>
      <c r="U29" s="69">
        <v>0</v>
      </c>
      <c r="V29" s="296">
        <f t="shared" si="2"/>
        <v>12</v>
      </c>
    </row>
    <row r="30" spans="1:22" ht="39" customHeight="1">
      <c r="A30" s="283">
        <f t="shared" si="3"/>
        <v>25</v>
      </c>
      <c r="B30" s="284" t="s">
        <v>31</v>
      </c>
      <c r="C30" s="69">
        <v>0</v>
      </c>
      <c r="D30" s="69">
        <v>0</v>
      </c>
      <c r="E30" s="69">
        <v>0</v>
      </c>
      <c r="F30" s="69">
        <v>0</v>
      </c>
      <c r="G30" s="69">
        <v>5</v>
      </c>
      <c r="H30" s="69">
        <v>0</v>
      </c>
      <c r="I30" s="69">
        <v>0</v>
      </c>
      <c r="J30" s="69"/>
      <c r="K30" s="69">
        <v>0</v>
      </c>
      <c r="L30" s="69">
        <v>0</v>
      </c>
      <c r="M30" s="69"/>
      <c r="N30" s="69">
        <v>0</v>
      </c>
      <c r="O30" s="69"/>
      <c r="P30" s="69">
        <v>0</v>
      </c>
      <c r="Q30" s="69">
        <v>0</v>
      </c>
      <c r="R30" s="69">
        <v>0</v>
      </c>
      <c r="S30" s="69">
        <v>0</v>
      </c>
      <c r="T30" s="69">
        <v>3</v>
      </c>
      <c r="U30" s="69">
        <v>0</v>
      </c>
      <c r="V30" s="296">
        <f t="shared" si="2"/>
        <v>8</v>
      </c>
    </row>
    <row r="31" spans="1:22" ht="39" customHeight="1">
      <c r="A31" s="283">
        <f t="shared" si="3"/>
        <v>26</v>
      </c>
      <c r="B31" s="284" t="s">
        <v>43</v>
      </c>
      <c r="C31" s="69">
        <v>0</v>
      </c>
      <c r="D31" s="69">
        <v>0</v>
      </c>
      <c r="E31" s="69">
        <v>0</v>
      </c>
      <c r="F31" s="69">
        <v>0</v>
      </c>
      <c r="G31" s="69"/>
      <c r="H31" s="69">
        <v>0</v>
      </c>
      <c r="I31" s="69">
        <v>0</v>
      </c>
      <c r="J31" s="69"/>
      <c r="K31" s="69">
        <v>0</v>
      </c>
      <c r="L31" s="69">
        <v>0</v>
      </c>
      <c r="M31" s="69"/>
      <c r="N31" s="69">
        <v>0</v>
      </c>
      <c r="O31" s="69">
        <v>6</v>
      </c>
      <c r="P31" s="69">
        <v>0</v>
      </c>
      <c r="Q31" s="69">
        <v>2</v>
      </c>
      <c r="R31" s="69">
        <v>0</v>
      </c>
      <c r="S31" s="69">
        <v>0</v>
      </c>
      <c r="T31" s="69"/>
      <c r="U31" s="69">
        <v>0</v>
      </c>
      <c r="V31" s="296">
        <f t="shared" si="2"/>
        <v>8</v>
      </c>
    </row>
    <row r="32" spans="1:22" s="66" customFormat="1" ht="39" customHeight="1"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3"/>
    </row>
    <row r="33" spans="3:22" s="66" customFormat="1" ht="39" customHeight="1"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3"/>
    </row>
    <row r="34" spans="3:22" s="66" customFormat="1" ht="39" customHeight="1"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3"/>
    </row>
    <row r="35" spans="3:22" s="66" customFormat="1" ht="39" customHeight="1"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3"/>
    </row>
    <row r="36" spans="3:22" s="66" customFormat="1" ht="39" customHeight="1"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3"/>
    </row>
    <row r="37" spans="3:22" s="66" customFormat="1" ht="39" customHeight="1"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3"/>
    </row>
    <row r="38" spans="3:22" s="66" customFormat="1" ht="39" customHeight="1"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3"/>
    </row>
    <row r="39" spans="3:22" s="66" customFormat="1" ht="39" customHeight="1"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3"/>
    </row>
    <row r="40" spans="3:22" s="66" customFormat="1" ht="39" customHeight="1"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3"/>
    </row>
    <row r="41" spans="3:22" s="66" customFormat="1" ht="39" customHeight="1"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3"/>
    </row>
    <row r="42" spans="3:22" s="66" customFormat="1" ht="39" customHeight="1"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3"/>
    </row>
    <row r="43" spans="3:22" s="66" customFormat="1" ht="39" customHeight="1"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3"/>
    </row>
    <row r="44" spans="3:22" s="66" customFormat="1" ht="39" customHeight="1"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3"/>
    </row>
    <row r="45" spans="3:22" s="66" customFormat="1" ht="39" customHeight="1"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3"/>
    </row>
    <row r="46" spans="3:22" s="66" customFormat="1" ht="39" customHeight="1"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3"/>
    </row>
    <row r="47" spans="3:22" s="66" customFormat="1" ht="39" customHeight="1"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3"/>
    </row>
    <row r="48" spans="3:22" s="66" customFormat="1" ht="39" customHeight="1"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3"/>
    </row>
    <row r="49" spans="3:22" s="66" customFormat="1" ht="39" customHeight="1"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3"/>
    </row>
    <row r="50" spans="3:22" s="66" customFormat="1" ht="39" customHeight="1"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3"/>
    </row>
    <row r="51" spans="3:22" s="66" customFormat="1" ht="39" customHeight="1"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3"/>
    </row>
    <row r="52" spans="3:22" s="66" customFormat="1" ht="39" customHeight="1"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3"/>
    </row>
    <row r="53" spans="3:22" s="66" customFormat="1" ht="39" customHeight="1"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3"/>
    </row>
    <row r="54" spans="3:22" s="66" customFormat="1" ht="39" customHeight="1"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3"/>
    </row>
    <row r="55" spans="3:22" s="66" customFormat="1" ht="39" customHeight="1">
      <c r="C55" s="82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3"/>
    </row>
    <row r="56" spans="3:22" s="66" customFormat="1" ht="39" customHeight="1"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3"/>
    </row>
    <row r="57" spans="3:22" s="66" customFormat="1" ht="39" customHeight="1"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3"/>
    </row>
    <row r="58" spans="3:22" s="66" customFormat="1" ht="39" customHeight="1"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3"/>
    </row>
    <row r="59" spans="3:22" s="66" customFormat="1" ht="39" customHeight="1"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3"/>
    </row>
    <row r="60" spans="3:22" s="66" customFormat="1" ht="39" customHeight="1"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3"/>
    </row>
    <row r="61" spans="3:22" s="66" customFormat="1" ht="39" customHeight="1"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3"/>
    </row>
    <row r="62" spans="3:22" s="66" customFormat="1" ht="39" customHeight="1"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3"/>
    </row>
    <row r="63" spans="3:22" s="66" customFormat="1" ht="39" customHeight="1"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3"/>
    </row>
    <row r="64" spans="3:22" s="66" customFormat="1" ht="39" customHeight="1"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3"/>
    </row>
    <row r="65" spans="3:22" s="66" customFormat="1" ht="39" customHeight="1"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3"/>
    </row>
    <row r="66" spans="3:22" s="66" customFormat="1" ht="39" customHeight="1"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2"/>
      <c r="T66" s="82"/>
      <c r="U66" s="82"/>
      <c r="V66" s="83"/>
    </row>
    <row r="67" spans="3:22" s="66" customFormat="1" ht="39" customHeight="1"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3"/>
    </row>
    <row r="68" spans="3:22" s="66" customFormat="1" ht="39" customHeight="1">
      <c r="C68" s="82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2"/>
      <c r="T68" s="82"/>
      <c r="U68" s="82"/>
      <c r="V68" s="83"/>
    </row>
    <row r="69" spans="3:22" s="66" customFormat="1" ht="39" customHeight="1"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3"/>
    </row>
    <row r="70" spans="3:22" s="66" customFormat="1" ht="39" customHeight="1"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3"/>
    </row>
    <row r="71" spans="3:22" s="66" customFormat="1" ht="39" customHeight="1"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2"/>
      <c r="T71" s="82"/>
      <c r="U71" s="82"/>
      <c r="V71" s="83"/>
    </row>
    <row r="72" spans="3:22" s="66" customFormat="1" ht="39" customHeight="1">
      <c r="C72" s="82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3"/>
    </row>
    <row r="73" spans="3:22" s="66" customFormat="1" ht="39" customHeight="1">
      <c r="C73" s="82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2"/>
      <c r="T73" s="82"/>
      <c r="U73" s="82"/>
      <c r="V73" s="83"/>
    </row>
    <row r="74" spans="3:22" s="66" customFormat="1" ht="39" customHeight="1">
      <c r="C74" s="82"/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83"/>
    </row>
    <row r="75" spans="3:22" s="66" customFormat="1" ht="39" customHeight="1">
      <c r="C75" s="82"/>
      <c r="D75" s="82"/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82"/>
      <c r="P75" s="82"/>
      <c r="Q75" s="82"/>
      <c r="R75" s="82"/>
      <c r="S75" s="82"/>
      <c r="T75" s="82"/>
      <c r="U75" s="82"/>
      <c r="V75" s="83"/>
    </row>
    <row r="76" spans="3:22" s="66" customFormat="1" ht="39" customHeight="1">
      <c r="C76" s="82"/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82"/>
      <c r="V76" s="83"/>
    </row>
    <row r="77" spans="3:22" s="66" customFormat="1" ht="39" customHeight="1">
      <c r="C77" s="82"/>
      <c r="D77" s="82"/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82"/>
      <c r="V77" s="83"/>
    </row>
    <row r="78" spans="3:22" s="66" customFormat="1" ht="39" customHeight="1"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3"/>
    </row>
    <row r="79" spans="3:22" s="66" customFormat="1" ht="39" customHeight="1"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2"/>
      <c r="T79" s="82"/>
      <c r="U79" s="82"/>
      <c r="V79" s="83"/>
    </row>
    <row r="80" spans="3:22" s="66" customFormat="1" ht="39" customHeight="1"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82"/>
      <c r="P80" s="82"/>
      <c r="Q80" s="82"/>
      <c r="R80" s="82"/>
      <c r="S80" s="82"/>
      <c r="T80" s="82"/>
      <c r="U80" s="82"/>
      <c r="V80" s="83"/>
    </row>
    <row r="81" spans="3:22" s="66" customFormat="1" ht="39" customHeight="1"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82"/>
      <c r="P81" s="82"/>
      <c r="Q81" s="82"/>
      <c r="R81" s="82"/>
      <c r="S81" s="82"/>
      <c r="T81" s="82"/>
      <c r="U81" s="82"/>
      <c r="V81" s="83"/>
    </row>
    <row r="82" spans="3:22" s="66" customFormat="1" ht="39" customHeight="1"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2"/>
      <c r="T82" s="82"/>
      <c r="U82" s="82"/>
      <c r="V82" s="83"/>
    </row>
    <row r="83" spans="3:22" s="66" customFormat="1" ht="39" customHeight="1"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2"/>
      <c r="T83" s="82"/>
      <c r="U83" s="82"/>
      <c r="V83" s="83"/>
    </row>
    <row r="84" spans="3:22" s="66" customFormat="1" ht="39" customHeight="1"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2"/>
      <c r="T84" s="82"/>
      <c r="U84" s="82"/>
      <c r="V84" s="83"/>
    </row>
    <row r="85" spans="3:22" s="66" customFormat="1" ht="39" customHeight="1"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2"/>
      <c r="T85" s="82"/>
      <c r="U85" s="82"/>
      <c r="V85" s="83"/>
    </row>
    <row r="86" spans="3:22" s="66" customFormat="1" ht="39" customHeight="1"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2"/>
      <c r="T86" s="82"/>
      <c r="U86" s="82"/>
      <c r="V86" s="83"/>
    </row>
    <row r="87" spans="3:22" s="66" customFormat="1" ht="39" customHeight="1"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2"/>
      <c r="T87" s="82"/>
      <c r="U87" s="82"/>
      <c r="V87" s="83"/>
    </row>
    <row r="88" spans="3:22" s="66" customFormat="1" ht="39" customHeight="1"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82"/>
      <c r="Q88" s="82"/>
      <c r="R88" s="82"/>
      <c r="S88" s="82"/>
      <c r="T88" s="82"/>
      <c r="U88" s="82"/>
      <c r="V88" s="83"/>
    </row>
    <row r="89" spans="3:22" s="66" customFormat="1" ht="39" customHeight="1"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82"/>
      <c r="N89" s="82"/>
      <c r="O89" s="82"/>
      <c r="P89" s="82"/>
      <c r="Q89" s="82"/>
      <c r="R89" s="82"/>
      <c r="S89" s="82"/>
      <c r="T89" s="82"/>
      <c r="U89" s="82"/>
      <c r="V89" s="83"/>
    </row>
    <row r="90" spans="3:22" s="66" customFormat="1" ht="39" customHeight="1"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82"/>
      <c r="P90" s="82"/>
      <c r="Q90" s="82"/>
      <c r="R90" s="82"/>
      <c r="S90" s="82"/>
      <c r="T90" s="82"/>
      <c r="U90" s="82"/>
      <c r="V90" s="83"/>
    </row>
    <row r="91" spans="3:22" s="66" customFormat="1" ht="39" customHeight="1"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82"/>
      <c r="N91" s="82"/>
      <c r="O91" s="82"/>
      <c r="P91" s="82"/>
      <c r="Q91" s="82"/>
      <c r="R91" s="82"/>
      <c r="S91" s="82"/>
      <c r="T91" s="82"/>
      <c r="U91" s="82"/>
      <c r="V91" s="83"/>
    </row>
    <row r="92" spans="3:22" s="66" customFormat="1" ht="39" customHeight="1">
      <c r="C92" s="82"/>
      <c r="D92" s="82"/>
      <c r="E92" s="82"/>
      <c r="F92" s="82"/>
      <c r="G92" s="82"/>
      <c r="H92" s="82"/>
      <c r="I92" s="82"/>
      <c r="J92" s="82"/>
      <c r="K92" s="82"/>
      <c r="L92" s="82"/>
      <c r="M92" s="82"/>
      <c r="N92" s="82"/>
      <c r="O92" s="82"/>
      <c r="P92" s="82"/>
      <c r="Q92" s="82"/>
      <c r="R92" s="82"/>
      <c r="S92" s="82"/>
      <c r="T92" s="82"/>
      <c r="U92" s="82"/>
      <c r="V92" s="83"/>
    </row>
    <row r="93" spans="3:22" s="66" customFormat="1" ht="39" customHeight="1">
      <c r="C93" s="82"/>
      <c r="D93" s="82"/>
      <c r="E93" s="82"/>
      <c r="F93" s="82"/>
      <c r="G93" s="82"/>
      <c r="H93" s="82"/>
      <c r="I93" s="82"/>
      <c r="J93" s="82"/>
      <c r="K93" s="82"/>
      <c r="L93" s="82"/>
      <c r="M93" s="82"/>
      <c r="N93" s="82"/>
      <c r="O93" s="82"/>
      <c r="P93" s="82"/>
      <c r="Q93" s="82"/>
      <c r="R93" s="82"/>
      <c r="S93" s="82"/>
      <c r="T93" s="82"/>
      <c r="U93" s="82"/>
      <c r="V93" s="83"/>
    </row>
    <row r="94" spans="3:22" s="66" customFormat="1" ht="39" customHeight="1">
      <c r="C94" s="82"/>
      <c r="D94" s="82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82"/>
      <c r="T94" s="82"/>
      <c r="U94" s="82"/>
      <c r="V94" s="83"/>
    </row>
    <row r="95" spans="3:22" s="66" customFormat="1" ht="39" customHeight="1">
      <c r="C95" s="82"/>
      <c r="D95" s="82"/>
      <c r="E95" s="82"/>
      <c r="F95" s="82"/>
      <c r="G95" s="82"/>
      <c r="H95" s="82"/>
      <c r="I95" s="82"/>
      <c r="J95" s="82"/>
      <c r="K95" s="82"/>
      <c r="L95" s="82"/>
      <c r="M95" s="82"/>
      <c r="N95" s="82"/>
      <c r="O95" s="82"/>
      <c r="P95" s="82"/>
      <c r="Q95" s="82"/>
      <c r="R95" s="82"/>
      <c r="S95" s="82"/>
      <c r="T95" s="82"/>
      <c r="U95" s="82"/>
      <c r="V95" s="83"/>
    </row>
    <row r="96" spans="3:22" s="66" customFormat="1" ht="39" customHeight="1">
      <c r="C96" s="82"/>
      <c r="D96" s="82"/>
      <c r="E96" s="82"/>
      <c r="F96" s="82"/>
      <c r="G96" s="82"/>
      <c r="H96" s="82"/>
      <c r="I96" s="82"/>
      <c r="J96" s="82"/>
      <c r="K96" s="82"/>
      <c r="L96" s="82"/>
      <c r="M96" s="82"/>
      <c r="N96" s="82"/>
      <c r="O96" s="82"/>
      <c r="P96" s="82"/>
      <c r="Q96" s="82"/>
      <c r="R96" s="82"/>
      <c r="S96" s="82"/>
      <c r="T96" s="82"/>
      <c r="U96" s="82"/>
      <c r="V96" s="83"/>
    </row>
    <row r="97" spans="3:22" s="66" customFormat="1" ht="39" customHeight="1">
      <c r="C97" s="82"/>
      <c r="D97" s="82"/>
      <c r="E97" s="82"/>
      <c r="F97" s="82"/>
      <c r="G97" s="82"/>
      <c r="H97" s="82"/>
      <c r="I97" s="82"/>
      <c r="J97" s="82"/>
      <c r="K97" s="82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83"/>
    </row>
    <row r="98" spans="3:22" s="66" customFormat="1" ht="39" customHeight="1"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3"/>
    </row>
    <row r="99" spans="3:22" s="66" customFormat="1" ht="39" customHeight="1">
      <c r="C99" s="82"/>
      <c r="D99" s="82"/>
      <c r="E99" s="82"/>
      <c r="F99" s="82"/>
      <c r="G99" s="82"/>
      <c r="H99" s="82"/>
      <c r="I99" s="82"/>
      <c r="J99" s="82"/>
      <c r="K99" s="82"/>
      <c r="L99" s="82"/>
      <c r="M99" s="82"/>
      <c r="N99" s="82"/>
      <c r="O99" s="82"/>
      <c r="P99" s="82"/>
      <c r="Q99" s="82"/>
      <c r="R99" s="82"/>
      <c r="S99" s="82"/>
      <c r="T99" s="82"/>
      <c r="U99" s="82"/>
      <c r="V99" s="83"/>
    </row>
    <row r="100" spans="3:22" s="66" customFormat="1" ht="39" customHeight="1">
      <c r="C100" s="82"/>
      <c r="D100" s="82"/>
      <c r="E100" s="82"/>
      <c r="F100" s="82"/>
      <c r="G100" s="82"/>
      <c r="H100" s="82"/>
      <c r="I100" s="82"/>
      <c r="J100" s="82"/>
      <c r="K100" s="82"/>
      <c r="L100" s="82"/>
      <c r="M100" s="82"/>
      <c r="N100" s="82"/>
      <c r="O100" s="82"/>
      <c r="P100" s="82"/>
      <c r="Q100" s="82"/>
      <c r="R100" s="82"/>
      <c r="S100" s="82"/>
      <c r="T100" s="82"/>
      <c r="U100" s="82"/>
      <c r="V100" s="83"/>
    </row>
    <row r="101" spans="3:22" s="66" customFormat="1" ht="39" customHeight="1">
      <c r="C101" s="82"/>
      <c r="D101" s="82"/>
      <c r="E101" s="82"/>
      <c r="F101" s="82"/>
      <c r="G101" s="82"/>
      <c r="H101" s="82"/>
      <c r="I101" s="82"/>
      <c r="J101" s="82"/>
      <c r="K101" s="82"/>
      <c r="L101" s="82"/>
      <c r="M101" s="82"/>
      <c r="N101" s="82"/>
      <c r="O101" s="82"/>
      <c r="P101" s="82"/>
      <c r="Q101" s="82"/>
      <c r="R101" s="82"/>
      <c r="S101" s="82"/>
      <c r="T101" s="82"/>
      <c r="U101" s="82"/>
      <c r="V101" s="83"/>
    </row>
    <row r="102" spans="3:22" s="66" customFormat="1" ht="39" customHeight="1">
      <c r="C102" s="82"/>
      <c r="D102" s="82"/>
      <c r="E102" s="82"/>
      <c r="F102" s="82"/>
      <c r="G102" s="82"/>
      <c r="H102" s="82"/>
      <c r="I102" s="82"/>
      <c r="J102" s="82"/>
      <c r="K102" s="82"/>
      <c r="L102" s="82"/>
      <c r="M102" s="82"/>
      <c r="N102" s="82"/>
      <c r="O102" s="82"/>
      <c r="P102" s="82"/>
      <c r="Q102" s="82"/>
      <c r="R102" s="82"/>
      <c r="S102" s="82"/>
      <c r="T102" s="82"/>
      <c r="U102" s="82"/>
      <c r="V102" s="83"/>
    </row>
    <row r="103" spans="3:22" s="66" customFormat="1" ht="39" customHeight="1">
      <c r="C103" s="82"/>
      <c r="D103" s="82"/>
      <c r="E103" s="82"/>
      <c r="F103" s="82"/>
      <c r="G103" s="82"/>
      <c r="H103" s="82"/>
      <c r="I103" s="82"/>
      <c r="J103" s="82"/>
      <c r="K103" s="82"/>
      <c r="L103" s="82"/>
      <c r="M103" s="82"/>
      <c r="N103" s="82"/>
      <c r="O103" s="82"/>
      <c r="P103" s="82"/>
      <c r="Q103" s="82"/>
      <c r="R103" s="82"/>
      <c r="S103" s="82"/>
      <c r="T103" s="82"/>
      <c r="U103" s="82"/>
      <c r="V103" s="83"/>
    </row>
    <row r="104" spans="3:22" s="66" customFormat="1" ht="39" customHeight="1">
      <c r="C104" s="82"/>
      <c r="D104" s="82"/>
      <c r="E104" s="82"/>
      <c r="F104" s="82"/>
      <c r="G104" s="82"/>
      <c r="H104" s="82"/>
      <c r="I104" s="82"/>
      <c r="J104" s="82"/>
      <c r="K104" s="82"/>
      <c r="L104" s="82"/>
      <c r="M104" s="82"/>
      <c r="N104" s="82"/>
      <c r="O104" s="82"/>
      <c r="P104" s="82"/>
      <c r="Q104" s="82"/>
      <c r="R104" s="82"/>
      <c r="S104" s="82"/>
      <c r="T104" s="82"/>
      <c r="U104" s="82"/>
      <c r="V104" s="83"/>
    </row>
    <row r="105" spans="3:22" s="66" customFormat="1" ht="39" customHeight="1">
      <c r="C105" s="82"/>
      <c r="D105" s="82"/>
      <c r="E105" s="82"/>
      <c r="F105" s="82"/>
      <c r="G105" s="82"/>
      <c r="H105" s="82"/>
      <c r="I105" s="82"/>
      <c r="J105" s="82"/>
      <c r="K105" s="82"/>
      <c r="L105" s="82"/>
      <c r="M105" s="82"/>
      <c r="N105" s="82"/>
      <c r="O105" s="82"/>
      <c r="P105" s="82"/>
      <c r="Q105" s="82"/>
      <c r="R105" s="82"/>
      <c r="S105" s="82"/>
      <c r="T105" s="82"/>
      <c r="U105" s="82"/>
      <c r="V105" s="83"/>
    </row>
    <row r="106" spans="3:22" s="66" customFormat="1" ht="39" customHeight="1">
      <c r="C106" s="82"/>
      <c r="D106" s="82"/>
      <c r="E106" s="82"/>
      <c r="F106" s="82"/>
      <c r="G106" s="82"/>
      <c r="H106" s="82"/>
      <c r="I106" s="82"/>
      <c r="J106" s="82"/>
      <c r="K106" s="82"/>
      <c r="L106" s="82"/>
      <c r="M106" s="82"/>
      <c r="N106" s="82"/>
      <c r="O106" s="82"/>
      <c r="P106" s="82"/>
      <c r="Q106" s="82"/>
      <c r="R106" s="82"/>
      <c r="S106" s="82"/>
      <c r="T106" s="82"/>
      <c r="U106" s="82"/>
      <c r="V106" s="83"/>
    </row>
    <row r="107" spans="3:22" s="66" customFormat="1" ht="39" customHeight="1"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82"/>
      <c r="N107" s="82"/>
      <c r="O107" s="82"/>
      <c r="P107" s="82"/>
      <c r="Q107" s="82"/>
      <c r="R107" s="82"/>
      <c r="S107" s="82"/>
      <c r="T107" s="82"/>
      <c r="U107" s="82"/>
      <c r="V107" s="83"/>
    </row>
    <row r="108" spans="3:22" s="66" customFormat="1" ht="39" customHeight="1"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3"/>
    </row>
    <row r="109" spans="3:22" s="66" customFormat="1" ht="39" customHeight="1">
      <c r="C109" s="82"/>
      <c r="D109" s="82"/>
      <c r="E109" s="82"/>
      <c r="F109" s="82"/>
      <c r="G109" s="82"/>
      <c r="H109" s="82"/>
      <c r="I109" s="82"/>
      <c r="J109" s="82"/>
      <c r="K109" s="82"/>
      <c r="L109" s="82"/>
      <c r="M109" s="82"/>
      <c r="N109" s="82"/>
      <c r="O109" s="82"/>
      <c r="P109" s="82"/>
      <c r="Q109" s="82"/>
      <c r="R109" s="82"/>
      <c r="S109" s="82"/>
      <c r="T109" s="82"/>
      <c r="U109" s="82"/>
      <c r="V109" s="83"/>
    </row>
    <row r="110" spans="3:22" s="66" customFormat="1" ht="39" customHeight="1">
      <c r="C110" s="82"/>
      <c r="D110" s="82"/>
      <c r="E110" s="82"/>
      <c r="F110" s="82"/>
      <c r="G110" s="82"/>
      <c r="H110" s="82"/>
      <c r="I110" s="82"/>
      <c r="J110" s="82"/>
      <c r="K110" s="82"/>
      <c r="L110" s="82"/>
      <c r="M110" s="82"/>
      <c r="N110" s="82"/>
      <c r="O110" s="82"/>
      <c r="P110" s="82"/>
      <c r="Q110" s="82"/>
      <c r="R110" s="82"/>
      <c r="S110" s="82"/>
      <c r="T110" s="82"/>
      <c r="U110" s="82"/>
      <c r="V110" s="83"/>
    </row>
    <row r="111" spans="3:22" s="66" customFormat="1" ht="39" customHeight="1">
      <c r="C111" s="82"/>
      <c r="D111" s="82"/>
      <c r="E111" s="82"/>
      <c r="F111" s="82"/>
      <c r="G111" s="82"/>
      <c r="H111" s="82"/>
      <c r="I111" s="82"/>
      <c r="J111" s="82"/>
      <c r="K111" s="82"/>
      <c r="L111" s="82"/>
      <c r="M111" s="82"/>
      <c r="N111" s="82"/>
      <c r="O111" s="82"/>
      <c r="P111" s="82"/>
      <c r="Q111" s="82"/>
      <c r="R111" s="82"/>
      <c r="S111" s="82"/>
      <c r="T111" s="82"/>
      <c r="U111" s="82"/>
      <c r="V111" s="83"/>
    </row>
    <row r="112" spans="3:22" s="66" customFormat="1" ht="39" customHeight="1">
      <c r="C112" s="82"/>
      <c r="D112" s="82"/>
      <c r="E112" s="82"/>
      <c r="F112" s="82"/>
      <c r="G112" s="82"/>
      <c r="H112" s="82"/>
      <c r="I112" s="82"/>
      <c r="J112" s="82"/>
      <c r="K112" s="82"/>
      <c r="L112" s="82"/>
      <c r="M112" s="82"/>
      <c r="N112" s="82"/>
      <c r="O112" s="82"/>
      <c r="P112" s="82"/>
      <c r="Q112" s="82"/>
      <c r="R112" s="82"/>
      <c r="S112" s="82"/>
      <c r="T112" s="82"/>
      <c r="U112" s="82"/>
      <c r="V112" s="83"/>
    </row>
    <row r="113" spans="3:22" s="66" customFormat="1" ht="39" customHeight="1">
      <c r="C113" s="82"/>
      <c r="D113" s="82"/>
      <c r="E113" s="82"/>
      <c r="F113" s="82"/>
      <c r="G113" s="82"/>
      <c r="H113" s="82"/>
      <c r="I113" s="82"/>
      <c r="J113" s="82"/>
      <c r="K113" s="82"/>
      <c r="L113" s="82"/>
      <c r="M113" s="82"/>
      <c r="N113" s="82"/>
      <c r="O113" s="82"/>
      <c r="P113" s="82"/>
      <c r="Q113" s="82"/>
      <c r="R113" s="82"/>
      <c r="S113" s="82"/>
      <c r="T113" s="82"/>
      <c r="U113" s="82"/>
      <c r="V113" s="83"/>
    </row>
    <row r="114" spans="3:22" s="66" customFormat="1" ht="39" customHeight="1">
      <c r="C114" s="82"/>
      <c r="D114" s="82"/>
      <c r="E114" s="82"/>
      <c r="F114" s="82"/>
      <c r="G114" s="82"/>
      <c r="H114" s="82"/>
      <c r="I114" s="82"/>
      <c r="J114" s="82"/>
      <c r="K114" s="82"/>
      <c r="L114" s="82"/>
      <c r="M114" s="82"/>
      <c r="N114" s="82"/>
      <c r="O114" s="82"/>
      <c r="P114" s="82"/>
      <c r="Q114" s="82"/>
      <c r="R114" s="82"/>
      <c r="S114" s="82"/>
      <c r="T114" s="82"/>
      <c r="U114" s="82"/>
      <c r="V114" s="83"/>
    </row>
    <row r="115" spans="3:22" s="66" customFormat="1" ht="39" customHeight="1">
      <c r="C115" s="82"/>
      <c r="D115" s="82"/>
      <c r="E115" s="82"/>
      <c r="F115" s="82"/>
      <c r="G115" s="82"/>
      <c r="H115" s="82"/>
      <c r="I115" s="82"/>
      <c r="J115" s="82"/>
      <c r="K115" s="82"/>
      <c r="L115" s="82"/>
      <c r="M115" s="82"/>
      <c r="N115" s="82"/>
      <c r="O115" s="82"/>
      <c r="P115" s="82"/>
      <c r="Q115" s="82"/>
      <c r="R115" s="82"/>
      <c r="S115" s="82"/>
      <c r="T115" s="82"/>
      <c r="U115" s="82"/>
      <c r="V115" s="83"/>
    </row>
    <row r="116" spans="3:22" s="66" customFormat="1" ht="39" customHeight="1">
      <c r="C116" s="82"/>
      <c r="D116" s="82"/>
      <c r="E116" s="82"/>
      <c r="F116" s="82"/>
      <c r="G116" s="82"/>
      <c r="H116" s="82"/>
      <c r="I116" s="82"/>
      <c r="J116" s="82"/>
      <c r="K116" s="82"/>
      <c r="L116" s="82"/>
      <c r="M116" s="82"/>
      <c r="N116" s="82"/>
      <c r="O116" s="82"/>
      <c r="P116" s="82"/>
      <c r="Q116" s="82"/>
      <c r="R116" s="82"/>
      <c r="S116" s="82"/>
      <c r="T116" s="82"/>
      <c r="U116" s="82"/>
      <c r="V116" s="83"/>
    </row>
    <row r="117" spans="3:22" s="66" customFormat="1" ht="39" customHeight="1">
      <c r="C117" s="82"/>
      <c r="D117" s="82"/>
      <c r="E117" s="82"/>
      <c r="F117" s="82"/>
      <c r="G117" s="82"/>
      <c r="H117" s="82"/>
      <c r="I117" s="82"/>
      <c r="J117" s="82"/>
      <c r="K117" s="82"/>
      <c r="L117" s="82"/>
      <c r="M117" s="82"/>
      <c r="N117" s="82"/>
      <c r="O117" s="82"/>
      <c r="P117" s="82"/>
      <c r="Q117" s="82"/>
      <c r="R117" s="82"/>
      <c r="S117" s="82"/>
      <c r="T117" s="82"/>
      <c r="U117" s="82"/>
      <c r="V117" s="83"/>
    </row>
    <row r="118" spans="3:22" s="66" customFormat="1" ht="39" customHeight="1">
      <c r="C118" s="82"/>
      <c r="D118" s="82"/>
      <c r="E118" s="82"/>
      <c r="F118" s="82"/>
      <c r="G118" s="82"/>
      <c r="H118" s="82"/>
      <c r="I118" s="82"/>
      <c r="J118" s="82"/>
      <c r="K118" s="82"/>
      <c r="L118" s="82"/>
      <c r="M118" s="82"/>
      <c r="N118" s="82"/>
      <c r="O118" s="82"/>
      <c r="P118" s="82"/>
      <c r="Q118" s="82"/>
      <c r="R118" s="82"/>
      <c r="S118" s="82"/>
      <c r="T118" s="82"/>
      <c r="U118" s="82"/>
      <c r="V118" s="83"/>
    </row>
    <row r="119" spans="3:22" s="66" customFormat="1" ht="39" customHeight="1">
      <c r="C119" s="82"/>
      <c r="D119" s="82"/>
      <c r="E119" s="82"/>
      <c r="F119" s="82"/>
      <c r="G119" s="82"/>
      <c r="H119" s="82"/>
      <c r="I119" s="82"/>
      <c r="J119" s="82"/>
      <c r="K119" s="82"/>
      <c r="L119" s="82"/>
      <c r="M119" s="82"/>
      <c r="N119" s="82"/>
      <c r="O119" s="82"/>
      <c r="P119" s="82"/>
      <c r="Q119" s="82"/>
      <c r="R119" s="82"/>
      <c r="S119" s="82"/>
      <c r="T119" s="82"/>
      <c r="U119" s="82"/>
      <c r="V119" s="83"/>
    </row>
    <row r="120" spans="3:22" s="66" customFormat="1" ht="39" customHeight="1">
      <c r="C120" s="82"/>
      <c r="D120" s="82"/>
      <c r="E120" s="82"/>
      <c r="F120" s="82"/>
      <c r="G120" s="82"/>
      <c r="H120" s="82"/>
      <c r="I120" s="82"/>
      <c r="J120" s="82"/>
      <c r="K120" s="82"/>
      <c r="L120" s="82"/>
      <c r="M120" s="82"/>
      <c r="N120" s="82"/>
      <c r="O120" s="82"/>
      <c r="P120" s="82"/>
      <c r="Q120" s="82"/>
      <c r="R120" s="82"/>
      <c r="S120" s="82"/>
      <c r="T120" s="82"/>
      <c r="U120" s="82"/>
      <c r="V120" s="83"/>
    </row>
    <row r="121" spans="3:22" s="66" customFormat="1" ht="39" customHeight="1">
      <c r="C121" s="82"/>
      <c r="D121" s="82"/>
      <c r="E121" s="82"/>
      <c r="F121" s="82"/>
      <c r="G121" s="82"/>
      <c r="H121" s="82"/>
      <c r="I121" s="82"/>
      <c r="J121" s="82"/>
      <c r="K121" s="82"/>
      <c r="L121" s="82"/>
      <c r="M121" s="82"/>
      <c r="N121" s="82"/>
      <c r="O121" s="82"/>
      <c r="P121" s="82"/>
      <c r="Q121" s="82"/>
      <c r="R121" s="82"/>
      <c r="S121" s="82"/>
      <c r="T121" s="82"/>
      <c r="U121" s="82"/>
      <c r="V121" s="83"/>
    </row>
    <row r="122" spans="3:22" s="66" customFormat="1" ht="39" customHeight="1">
      <c r="C122" s="82"/>
      <c r="D122" s="82"/>
      <c r="E122" s="82"/>
      <c r="F122" s="82"/>
      <c r="G122" s="82"/>
      <c r="H122" s="82"/>
      <c r="I122" s="82"/>
      <c r="J122" s="82"/>
      <c r="K122" s="82"/>
      <c r="L122" s="82"/>
      <c r="M122" s="82"/>
      <c r="N122" s="82"/>
      <c r="O122" s="82"/>
      <c r="P122" s="82"/>
      <c r="Q122" s="82"/>
      <c r="R122" s="82"/>
      <c r="S122" s="82"/>
      <c r="T122" s="82"/>
      <c r="U122" s="82"/>
      <c r="V122" s="83"/>
    </row>
    <row r="123" spans="3:22" s="66" customFormat="1" ht="39" customHeight="1">
      <c r="C123" s="82"/>
      <c r="D123" s="82"/>
      <c r="E123" s="82"/>
      <c r="F123" s="82"/>
      <c r="G123" s="82"/>
      <c r="H123" s="82"/>
      <c r="I123" s="82"/>
      <c r="J123" s="82"/>
      <c r="K123" s="82"/>
      <c r="L123" s="82"/>
      <c r="M123" s="82"/>
      <c r="N123" s="82"/>
      <c r="O123" s="82"/>
      <c r="P123" s="82"/>
      <c r="Q123" s="82"/>
      <c r="R123" s="82"/>
      <c r="S123" s="82"/>
      <c r="T123" s="82"/>
      <c r="U123" s="82"/>
      <c r="V123" s="83"/>
    </row>
    <row r="124" spans="3:22" s="66" customFormat="1" ht="39" customHeight="1">
      <c r="C124" s="82"/>
      <c r="D124" s="82"/>
      <c r="E124" s="82"/>
      <c r="F124" s="82"/>
      <c r="G124" s="82"/>
      <c r="H124" s="82"/>
      <c r="I124" s="82"/>
      <c r="J124" s="82"/>
      <c r="K124" s="82"/>
      <c r="L124" s="82"/>
      <c r="M124" s="82"/>
      <c r="N124" s="82"/>
      <c r="O124" s="82"/>
      <c r="P124" s="82"/>
      <c r="Q124" s="82"/>
      <c r="R124" s="82"/>
      <c r="S124" s="82"/>
      <c r="T124" s="82"/>
      <c r="U124" s="82"/>
      <c r="V124" s="83"/>
    </row>
    <row r="125" spans="3:22" s="66" customFormat="1" ht="39" customHeight="1">
      <c r="C125" s="82"/>
      <c r="D125" s="82"/>
      <c r="E125" s="82"/>
      <c r="F125" s="82"/>
      <c r="G125" s="82"/>
      <c r="H125" s="82"/>
      <c r="I125" s="82"/>
      <c r="J125" s="82"/>
      <c r="K125" s="82"/>
      <c r="L125" s="82"/>
      <c r="M125" s="82"/>
      <c r="N125" s="82"/>
      <c r="O125" s="82"/>
      <c r="P125" s="82"/>
      <c r="Q125" s="82"/>
      <c r="R125" s="82"/>
      <c r="S125" s="82"/>
      <c r="T125" s="82"/>
      <c r="U125" s="82"/>
      <c r="V125" s="83"/>
    </row>
    <row r="126" spans="3:22" s="66" customFormat="1" ht="39" customHeight="1">
      <c r="C126" s="82"/>
      <c r="D126" s="82"/>
      <c r="E126" s="82"/>
      <c r="F126" s="82"/>
      <c r="G126" s="82"/>
      <c r="H126" s="82"/>
      <c r="I126" s="82"/>
      <c r="J126" s="82"/>
      <c r="K126" s="82"/>
      <c r="L126" s="82"/>
      <c r="M126" s="82"/>
      <c r="N126" s="82"/>
      <c r="O126" s="82"/>
      <c r="P126" s="82"/>
      <c r="Q126" s="82"/>
      <c r="R126" s="82"/>
      <c r="S126" s="82"/>
      <c r="T126" s="82"/>
      <c r="U126" s="82"/>
      <c r="V126" s="83"/>
    </row>
    <row r="127" spans="3:22" s="66" customFormat="1" ht="39" customHeight="1">
      <c r="C127" s="82"/>
      <c r="D127" s="82"/>
      <c r="E127" s="82"/>
      <c r="F127" s="82"/>
      <c r="G127" s="82"/>
      <c r="H127" s="82"/>
      <c r="I127" s="82"/>
      <c r="J127" s="82"/>
      <c r="K127" s="82"/>
      <c r="L127" s="82"/>
      <c r="M127" s="82"/>
      <c r="N127" s="82"/>
      <c r="O127" s="82"/>
      <c r="P127" s="82"/>
      <c r="Q127" s="82"/>
      <c r="R127" s="82"/>
      <c r="S127" s="82"/>
      <c r="T127" s="82"/>
      <c r="U127" s="82"/>
      <c r="V127" s="83"/>
    </row>
    <row r="128" spans="3:22" s="66" customFormat="1" ht="39" customHeight="1">
      <c r="C128" s="82"/>
      <c r="D128" s="82"/>
      <c r="E128" s="82"/>
      <c r="F128" s="82"/>
      <c r="G128" s="82"/>
      <c r="H128" s="82"/>
      <c r="I128" s="82"/>
      <c r="J128" s="82"/>
      <c r="K128" s="82"/>
      <c r="L128" s="82"/>
      <c r="M128" s="82"/>
      <c r="N128" s="82"/>
      <c r="O128" s="82"/>
      <c r="P128" s="82"/>
      <c r="Q128" s="82"/>
      <c r="R128" s="82"/>
      <c r="S128" s="82"/>
      <c r="T128" s="82"/>
      <c r="U128" s="82"/>
      <c r="V128" s="83"/>
    </row>
    <row r="129" spans="3:22" s="66" customFormat="1" ht="39" customHeight="1">
      <c r="C129" s="82"/>
      <c r="D129" s="82"/>
      <c r="E129" s="82"/>
      <c r="F129" s="82"/>
      <c r="G129" s="82"/>
      <c r="H129" s="82"/>
      <c r="I129" s="82"/>
      <c r="J129" s="82"/>
      <c r="K129" s="82"/>
      <c r="L129" s="82"/>
      <c r="M129" s="82"/>
      <c r="N129" s="82"/>
      <c r="O129" s="82"/>
      <c r="P129" s="82"/>
      <c r="Q129" s="82"/>
      <c r="R129" s="82"/>
      <c r="S129" s="82"/>
      <c r="T129" s="82"/>
      <c r="U129" s="82"/>
      <c r="V129" s="83"/>
    </row>
    <row r="130" spans="3:22" s="66" customFormat="1" ht="39" customHeight="1">
      <c r="C130" s="82"/>
      <c r="D130" s="82"/>
      <c r="E130" s="82"/>
      <c r="F130" s="82"/>
      <c r="G130" s="82"/>
      <c r="H130" s="82"/>
      <c r="I130" s="82"/>
      <c r="J130" s="82"/>
      <c r="K130" s="82"/>
      <c r="L130" s="82"/>
      <c r="M130" s="82"/>
      <c r="N130" s="82"/>
      <c r="O130" s="82"/>
      <c r="P130" s="82"/>
      <c r="Q130" s="82"/>
      <c r="R130" s="82"/>
      <c r="S130" s="82"/>
      <c r="T130" s="82"/>
      <c r="U130" s="82"/>
      <c r="V130" s="83"/>
    </row>
    <row r="131" spans="3:22" s="66" customFormat="1" ht="39" customHeight="1">
      <c r="C131" s="82"/>
      <c r="D131" s="82"/>
      <c r="E131" s="82"/>
      <c r="F131" s="82"/>
      <c r="G131" s="82"/>
      <c r="H131" s="82"/>
      <c r="I131" s="82"/>
      <c r="J131" s="82"/>
      <c r="K131" s="82"/>
      <c r="L131" s="82"/>
      <c r="M131" s="82"/>
      <c r="N131" s="82"/>
      <c r="O131" s="82"/>
      <c r="P131" s="82"/>
      <c r="Q131" s="82"/>
      <c r="R131" s="82"/>
      <c r="S131" s="82"/>
      <c r="T131" s="82"/>
      <c r="U131" s="82"/>
      <c r="V131" s="83"/>
    </row>
    <row r="132" spans="3:22" s="66" customFormat="1" ht="39" customHeight="1">
      <c r="C132" s="82"/>
      <c r="D132" s="82"/>
      <c r="E132" s="82"/>
      <c r="F132" s="82"/>
      <c r="G132" s="82"/>
      <c r="H132" s="82"/>
      <c r="I132" s="82"/>
      <c r="J132" s="82"/>
      <c r="K132" s="82"/>
      <c r="L132" s="82"/>
      <c r="M132" s="82"/>
      <c r="N132" s="82"/>
      <c r="O132" s="82"/>
      <c r="P132" s="82"/>
      <c r="Q132" s="82"/>
      <c r="R132" s="82"/>
      <c r="S132" s="82"/>
      <c r="T132" s="82"/>
      <c r="U132" s="82"/>
      <c r="V132" s="83"/>
    </row>
    <row r="133" spans="3:22" s="66" customFormat="1" ht="39" customHeight="1"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3"/>
    </row>
    <row r="134" spans="3:22" s="66" customFormat="1" ht="39" customHeight="1"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3"/>
    </row>
    <row r="135" spans="3:22" s="66" customFormat="1" ht="39" customHeight="1">
      <c r="C135" s="82"/>
      <c r="D135" s="82"/>
      <c r="E135" s="82"/>
      <c r="F135" s="82"/>
      <c r="G135" s="82"/>
      <c r="H135" s="82"/>
      <c r="I135" s="82"/>
      <c r="J135" s="82"/>
      <c r="K135" s="82"/>
      <c r="L135" s="82"/>
      <c r="M135" s="82"/>
      <c r="N135" s="82"/>
      <c r="O135" s="82"/>
      <c r="P135" s="82"/>
      <c r="Q135" s="82"/>
      <c r="R135" s="82"/>
      <c r="S135" s="82"/>
      <c r="T135" s="82"/>
      <c r="U135" s="82"/>
      <c r="V135" s="83"/>
    </row>
    <row r="136" spans="3:22" s="66" customFormat="1" ht="39" customHeight="1">
      <c r="C136" s="82"/>
      <c r="D136" s="82"/>
      <c r="E136" s="82"/>
      <c r="F136" s="82"/>
      <c r="G136" s="82"/>
      <c r="H136" s="82"/>
      <c r="I136" s="82"/>
      <c r="J136" s="82"/>
      <c r="K136" s="82"/>
      <c r="L136" s="82"/>
      <c r="M136" s="82"/>
      <c r="N136" s="82"/>
      <c r="O136" s="82"/>
      <c r="P136" s="82"/>
      <c r="Q136" s="82"/>
      <c r="R136" s="82"/>
      <c r="S136" s="82"/>
      <c r="T136" s="82"/>
      <c r="U136" s="82"/>
      <c r="V136" s="83"/>
    </row>
    <row r="137" spans="3:22" s="66" customFormat="1" ht="39" customHeight="1">
      <c r="C137" s="82"/>
      <c r="D137" s="82"/>
      <c r="E137" s="82"/>
      <c r="F137" s="82"/>
      <c r="G137" s="82"/>
      <c r="H137" s="82"/>
      <c r="I137" s="82"/>
      <c r="J137" s="82"/>
      <c r="K137" s="82"/>
      <c r="L137" s="82"/>
      <c r="M137" s="82"/>
      <c r="N137" s="82"/>
      <c r="O137" s="82"/>
      <c r="P137" s="82"/>
      <c r="Q137" s="82"/>
      <c r="R137" s="82"/>
      <c r="S137" s="82"/>
      <c r="T137" s="82"/>
      <c r="U137" s="82"/>
      <c r="V137" s="83"/>
    </row>
    <row r="138" spans="3:22" s="66" customFormat="1" ht="39" customHeight="1">
      <c r="C138" s="82"/>
      <c r="D138" s="82"/>
      <c r="E138" s="82"/>
      <c r="F138" s="82"/>
      <c r="G138" s="82"/>
      <c r="H138" s="82"/>
      <c r="I138" s="82"/>
      <c r="J138" s="82"/>
      <c r="K138" s="82"/>
      <c r="L138" s="82"/>
      <c r="M138" s="82"/>
      <c r="N138" s="82"/>
      <c r="O138" s="82"/>
      <c r="P138" s="82"/>
      <c r="Q138" s="82"/>
      <c r="R138" s="82"/>
      <c r="S138" s="82"/>
      <c r="T138" s="82"/>
      <c r="U138" s="82"/>
      <c r="V138" s="83"/>
    </row>
    <row r="139" spans="3:22" s="66" customFormat="1" ht="39" customHeight="1">
      <c r="C139" s="82"/>
      <c r="D139" s="82"/>
      <c r="E139" s="82"/>
      <c r="F139" s="82"/>
      <c r="G139" s="82"/>
      <c r="H139" s="82"/>
      <c r="I139" s="82"/>
      <c r="J139" s="82"/>
      <c r="K139" s="82"/>
      <c r="L139" s="82"/>
      <c r="M139" s="82"/>
      <c r="N139" s="82"/>
      <c r="O139" s="82"/>
      <c r="P139" s="82"/>
      <c r="Q139" s="82"/>
      <c r="R139" s="82"/>
      <c r="S139" s="82"/>
      <c r="T139" s="82"/>
      <c r="U139" s="82"/>
      <c r="V139" s="83"/>
    </row>
    <row r="140" spans="3:22" s="66" customFormat="1" ht="39" customHeight="1">
      <c r="C140" s="82"/>
      <c r="D140" s="82"/>
      <c r="E140" s="82"/>
      <c r="F140" s="82"/>
      <c r="G140" s="82"/>
      <c r="H140" s="82"/>
      <c r="I140" s="82"/>
      <c r="J140" s="82"/>
      <c r="K140" s="82"/>
      <c r="L140" s="82"/>
      <c r="M140" s="82"/>
      <c r="N140" s="82"/>
      <c r="O140" s="82"/>
      <c r="P140" s="82"/>
      <c r="Q140" s="82"/>
      <c r="R140" s="82"/>
      <c r="S140" s="82"/>
      <c r="T140" s="82"/>
      <c r="U140" s="82"/>
      <c r="V140" s="83"/>
    </row>
    <row r="141" spans="3:22" s="66" customFormat="1" ht="39" customHeight="1">
      <c r="C141" s="82"/>
      <c r="D141" s="82"/>
      <c r="E141" s="82"/>
      <c r="F141" s="82"/>
      <c r="G141" s="82"/>
      <c r="H141" s="82"/>
      <c r="I141" s="82"/>
      <c r="J141" s="82"/>
      <c r="K141" s="82"/>
      <c r="L141" s="82"/>
      <c r="M141" s="82"/>
      <c r="N141" s="82"/>
      <c r="O141" s="82"/>
      <c r="P141" s="82"/>
      <c r="Q141" s="82"/>
      <c r="R141" s="82"/>
      <c r="S141" s="82"/>
      <c r="T141" s="82"/>
      <c r="U141" s="82"/>
      <c r="V141" s="83"/>
    </row>
    <row r="142" spans="3:22" s="66" customFormat="1" ht="39" customHeight="1">
      <c r="C142" s="82"/>
      <c r="D142" s="82"/>
      <c r="E142" s="82"/>
      <c r="F142" s="82"/>
      <c r="G142" s="82"/>
      <c r="H142" s="82"/>
      <c r="I142" s="82"/>
      <c r="J142" s="82"/>
      <c r="K142" s="82"/>
      <c r="L142" s="82"/>
      <c r="M142" s="82"/>
      <c r="N142" s="82"/>
      <c r="O142" s="82"/>
      <c r="P142" s="82"/>
      <c r="Q142" s="82"/>
      <c r="R142" s="82"/>
      <c r="S142" s="82"/>
      <c r="T142" s="82"/>
      <c r="U142" s="82"/>
      <c r="V142" s="83"/>
    </row>
    <row r="143" spans="3:22" s="66" customFormat="1" ht="39" customHeight="1">
      <c r="C143" s="82"/>
      <c r="D143" s="82"/>
      <c r="E143" s="82"/>
      <c r="F143" s="82"/>
      <c r="G143" s="82"/>
      <c r="H143" s="82"/>
      <c r="I143" s="82"/>
      <c r="J143" s="82"/>
      <c r="K143" s="82"/>
      <c r="L143" s="82"/>
      <c r="M143" s="82"/>
      <c r="N143" s="82"/>
      <c r="O143" s="82"/>
      <c r="P143" s="82"/>
      <c r="Q143" s="82"/>
      <c r="R143" s="82"/>
      <c r="S143" s="82"/>
      <c r="T143" s="82"/>
      <c r="U143" s="82"/>
      <c r="V143" s="83"/>
    </row>
    <row r="144" spans="3:22" s="66" customFormat="1" ht="39" customHeight="1">
      <c r="C144" s="82"/>
      <c r="D144" s="82"/>
      <c r="E144" s="82"/>
      <c r="F144" s="82"/>
      <c r="G144" s="82"/>
      <c r="H144" s="82"/>
      <c r="I144" s="82"/>
      <c r="J144" s="82"/>
      <c r="K144" s="82"/>
      <c r="L144" s="82"/>
      <c r="M144" s="82"/>
      <c r="N144" s="82"/>
      <c r="O144" s="82"/>
      <c r="P144" s="82"/>
      <c r="Q144" s="82"/>
      <c r="R144" s="82"/>
      <c r="S144" s="82"/>
      <c r="T144" s="82"/>
      <c r="U144" s="82"/>
      <c r="V144" s="83"/>
    </row>
    <row r="145" spans="3:22" s="66" customFormat="1" ht="39" customHeight="1">
      <c r="C145" s="82"/>
      <c r="D145" s="82"/>
      <c r="E145" s="82"/>
      <c r="F145" s="82"/>
      <c r="G145" s="82"/>
      <c r="H145" s="82"/>
      <c r="I145" s="82"/>
      <c r="J145" s="82"/>
      <c r="K145" s="82"/>
      <c r="L145" s="82"/>
      <c r="M145" s="82"/>
      <c r="N145" s="82"/>
      <c r="O145" s="82"/>
      <c r="P145" s="82"/>
      <c r="Q145" s="82"/>
      <c r="R145" s="82"/>
      <c r="S145" s="82"/>
      <c r="T145" s="82"/>
      <c r="U145" s="82"/>
      <c r="V145" s="83"/>
    </row>
    <row r="146" spans="3:22" s="66" customFormat="1" ht="39" customHeight="1">
      <c r="C146" s="82"/>
      <c r="D146" s="82"/>
      <c r="E146" s="82"/>
      <c r="F146" s="82"/>
      <c r="G146" s="82"/>
      <c r="H146" s="82"/>
      <c r="I146" s="82"/>
      <c r="J146" s="82"/>
      <c r="K146" s="82"/>
      <c r="L146" s="82"/>
      <c r="M146" s="82"/>
      <c r="N146" s="82"/>
      <c r="O146" s="82"/>
      <c r="P146" s="82"/>
      <c r="Q146" s="82"/>
      <c r="R146" s="82"/>
      <c r="S146" s="82"/>
      <c r="T146" s="82"/>
      <c r="U146" s="82"/>
      <c r="V146" s="83"/>
    </row>
    <row r="147" spans="3:22" s="66" customFormat="1" ht="39" customHeight="1">
      <c r="C147" s="82"/>
      <c r="D147" s="82"/>
      <c r="E147" s="82"/>
      <c r="F147" s="82"/>
      <c r="G147" s="82"/>
      <c r="H147" s="82"/>
      <c r="I147" s="82"/>
      <c r="J147" s="82"/>
      <c r="K147" s="82"/>
      <c r="L147" s="82"/>
      <c r="M147" s="82"/>
      <c r="N147" s="82"/>
      <c r="O147" s="82"/>
      <c r="P147" s="82"/>
      <c r="Q147" s="82"/>
      <c r="R147" s="82"/>
      <c r="S147" s="82"/>
      <c r="T147" s="82"/>
      <c r="U147" s="82"/>
      <c r="V147" s="83"/>
    </row>
    <row r="148" spans="3:22" s="66" customFormat="1" ht="39" customHeight="1">
      <c r="C148" s="82"/>
      <c r="D148" s="82"/>
      <c r="E148" s="82"/>
      <c r="F148" s="82"/>
      <c r="G148" s="82"/>
      <c r="H148" s="82"/>
      <c r="I148" s="82"/>
      <c r="J148" s="82"/>
      <c r="K148" s="82"/>
      <c r="L148" s="82"/>
      <c r="M148" s="82"/>
      <c r="N148" s="82"/>
      <c r="O148" s="82"/>
      <c r="P148" s="82"/>
      <c r="Q148" s="82"/>
      <c r="R148" s="82"/>
      <c r="S148" s="82"/>
      <c r="T148" s="82"/>
      <c r="U148" s="82"/>
      <c r="V148" s="83"/>
    </row>
    <row r="149" spans="3:22" s="66" customFormat="1" ht="39" customHeight="1">
      <c r="C149" s="82"/>
      <c r="D149" s="82"/>
      <c r="E149" s="82"/>
      <c r="F149" s="82"/>
      <c r="G149" s="82"/>
      <c r="H149" s="82"/>
      <c r="I149" s="82"/>
      <c r="J149" s="82"/>
      <c r="K149" s="82"/>
      <c r="L149" s="82"/>
      <c r="M149" s="82"/>
      <c r="N149" s="82"/>
      <c r="O149" s="82"/>
      <c r="P149" s="82"/>
      <c r="Q149" s="82"/>
      <c r="R149" s="82"/>
      <c r="S149" s="82"/>
      <c r="T149" s="82"/>
      <c r="U149" s="82"/>
      <c r="V149" s="83"/>
    </row>
    <row r="150" spans="3:22" s="66" customFormat="1" ht="39" customHeight="1">
      <c r="C150" s="82"/>
      <c r="D150" s="82"/>
      <c r="E150" s="82"/>
      <c r="F150" s="82"/>
      <c r="G150" s="82"/>
      <c r="H150" s="82"/>
      <c r="I150" s="82"/>
      <c r="J150" s="82"/>
      <c r="K150" s="82"/>
      <c r="L150" s="82"/>
      <c r="M150" s="82"/>
      <c r="N150" s="82"/>
      <c r="O150" s="82"/>
      <c r="P150" s="82"/>
      <c r="Q150" s="82"/>
      <c r="R150" s="82"/>
      <c r="S150" s="82"/>
      <c r="T150" s="82"/>
      <c r="U150" s="82"/>
      <c r="V150" s="83"/>
    </row>
    <row r="151" spans="3:22" s="66" customFormat="1" ht="39" customHeight="1">
      <c r="C151" s="82"/>
      <c r="D151" s="82"/>
      <c r="E151" s="82"/>
      <c r="F151" s="82"/>
      <c r="G151" s="82"/>
      <c r="H151" s="82"/>
      <c r="I151" s="82"/>
      <c r="J151" s="82"/>
      <c r="K151" s="82"/>
      <c r="L151" s="82"/>
      <c r="M151" s="82"/>
      <c r="N151" s="82"/>
      <c r="O151" s="82"/>
      <c r="P151" s="82"/>
      <c r="Q151" s="82"/>
      <c r="R151" s="82"/>
      <c r="S151" s="82"/>
      <c r="T151" s="82"/>
      <c r="U151" s="82"/>
      <c r="V151" s="83"/>
    </row>
    <row r="152" spans="3:22" s="66" customFormat="1" ht="39" customHeight="1">
      <c r="C152" s="82"/>
      <c r="D152" s="82"/>
      <c r="E152" s="82"/>
      <c r="F152" s="82"/>
      <c r="G152" s="82"/>
      <c r="H152" s="82"/>
      <c r="I152" s="82"/>
      <c r="J152" s="82"/>
      <c r="K152" s="82"/>
      <c r="L152" s="82"/>
      <c r="M152" s="82"/>
      <c r="N152" s="82"/>
      <c r="O152" s="82"/>
      <c r="P152" s="82"/>
      <c r="Q152" s="82"/>
      <c r="R152" s="82"/>
      <c r="S152" s="82"/>
      <c r="T152" s="82"/>
      <c r="U152" s="82"/>
      <c r="V152" s="83"/>
    </row>
    <row r="153" spans="3:22" s="66" customFormat="1" ht="39" customHeight="1">
      <c r="C153" s="82"/>
      <c r="D153" s="82"/>
      <c r="E153" s="82"/>
      <c r="F153" s="82"/>
      <c r="G153" s="82"/>
      <c r="H153" s="82"/>
      <c r="I153" s="82"/>
      <c r="J153" s="82"/>
      <c r="K153" s="82"/>
      <c r="L153" s="82"/>
      <c r="M153" s="82"/>
      <c r="N153" s="82"/>
      <c r="O153" s="82"/>
      <c r="P153" s="82"/>
      <c r="Q153" s="82"/>
      <c r="R153" s="82"/>
      <c r="S153" s="82"/>
      <c r="T153" s="82"/>
      <c r="U153" s="82"/>
      <c r="V153" s="83"/>
    </row>
    <row r="154" spans="3:22" s="66" customFormat="1" ht="39" customHeight="1">
      <c r="C154" s="82"/>
      <c r="D154" s="82"/>
      <c r="E154" s="82"/>
      <c r="F154" s="82"/>
      <c r="G154" s="82"/>
      <c r="H154" s="82"/>
      <c r="I154" s="82"/>
      <c r="J154" s="82"/>
      <c r="K154" s="82"/>
      <c r="L154" s="82"/>
      <c r="M154" s="82"/>
      <c r="N154" s="82"/>
      <c r="O154" s="82"/>
      <c r="P154" s="82"/>
      <c r="Q154" s="82"/>
      <c r="R154" s="82"/>
      <c r="S154" s="82"/>
      <c r="T154" s="82"/>
      <c r="U154" s="82"/>
      <c r="V154" s="83"/>
    </row>
    <row r="155" spans="3:22" s="66" customFormat="1" ht="39" customHeight="1">
      <c r="C155" s="82"/>
      <c r="D155" s="82"/>
      <c r="E155" s="82"/>
      <c r="F155" s="82"/>
      <c r="G155" s="82"/>
      <c r="H155" s="82"/>
      <c r="I155" s="82"/>
      <c r="J155" s="82"/>
      <c r="K155" s="82"/>
      <c r="L155" s="82"/>
      <c r="M155" s="82"/>
      <c r="N155" s="82"/>
      <c r="O155" s="82"/>
      <c r="P155" s="82"/>
      <c r="Q155" s="82"/>
      <c r="R155" s="82"/>
      <c r="S155" s="82"/>
      <c r="T155" s="82"/>
      <c r="U155" s="82"/>
      <c r="V155" s="83"/>
    </row>
    <row r="156" spans="3:22" s="66" customFormat="1" ht="39" customHeight="1">
      <c r="C156" s="82"/>
      <c r="D156" s="82"/>
      <c r="E156" s="82"/>
      <c r="F156" s="82"/>
      <c r="G156" s="82"/>
      <c r="H156" s="82"/>
      <c r="I156" s="82"/>
      <c r="J156" s="82"/>
      <c r="K156" s="82"/>
      <c r="L156" s="82"/>
      <c r="M156" s="82"/>
      <c r="N156" s="82"/>
      <c r="O156" s="82"/>
      <c r="P156" s="82"/>
      <c r="Q156" s="82"/>
      <c r="R156" s="82"/>
      <c r="S156" s="82"/>
      <c r="T156" s="82"/>
      <c r="U156" s="82"/>
      <c r="V156" s="83"/>
    </row>
    <row r="157" spans="3:22" s="66" customFormat="1" ht="39" customHeight="1">
      <c r="C157" s="82"/>
      <c r="D157" s="82"/>
      <c r="E157" s="82"/>
      <c r="F157" s="82"/>
      <c r="G157" s="82"/>
      <c r="H157" s="82"/>
      <c r="I157" s="82"/>
      <c r="J157" s="82"/>
      <c r="K157" s="82"/>
      <c r="L157" s="82"/>
      <c r="M157" s="82"/>
      <c r="N157" s="82"/>
      <c r="O157" s="82"/>
      <c r="P157" s="82"/>
      <c r="Q157" s="82"/>
      <c r="R157" s="82"/>
      <c r="S157" s="82"/>
      <c r="T157" s="82"/>
      <c r="U157" s="82"/>
      <c r="V157" s="83"/>
    </row>
    <row r="158" spans="3:22" s="66" customFormat="1" ht="39" customHeight="1">
      <c r="C158" s="82"/>
      <c r="D158" s="82"/>
      <c r="E158" s="82"/>
      <c r="F158" s="82"/>
      <c r="G158" s="82"/>
      <c r="H158" s="82"/>
      <c r="I158" s="82"/>
      <c r="J158" s="82"/>
      <c r="K158" s="82"/>
      <c r="L158" s="82"/>
      <c r="M158" s="82"/>
      <c r="N158" s="82"/>
      <c r="O158" s="82"/>
      <c r="P158" s="82"/>
      <c r="Q158" s="82"/>
      <c r="R158" s="82"/>
      <c r="S158" s="82"/>
      <c r="T158" s="82"/>
      <c r="U158" s="82"/>
      <c r="V158" s="83"/>
    </row>
    <row r="159" spans="3:22" s="66" customFormat="1" ht="39" customHeight="1">
      <c r="C159" s="82"/>
      <c r="D159" s="82"/>
      <c r="E159" s="82"/>
      <c r="F159" s="82"/>
      <c r="G159" s="82"/>
      <c r="H159" s="82"/>
      <c r="I159" s="82"/>
      <c r="J159" s="82"/>
      <c r="K159" s="82"/>
      <c r="L159" s="82"/>
      <c r="M159" s="82"/>
      <c r="N159" s="82"/>
      <c r="O159" s="82"/>
      <c r="P159" s="82"/>
      <c r="Q159" s="82"/>
      <c r="R159" s="82"/>
      <c r="S159" s="82"/>
      <c r="T159" s="82"/>
      <c r="U159" s="82"/>
      <c r="V159" s="83"/>
    </row>
    <row r="160" spans="3:22" s="66" customFormat="1" ht="39" customHeight="1">
      <c r="C160" s="82"/>
      <c r="D160" s="82"/>
      <c r="E160" s="82"/>
      <c r="F160" s="82"/>
      <c r="G160" s="82"/>
      <c r="H160" s="82"/>
      <c r="I160" s="82"/>
      <c r="J160" s="82"/>
      <c r="K160" s="82"/>
      <c r="L160" s="82"/>
      <c r="M160" s="82"/>
      <c r="N160" s="82"/>
      <c r="O160" s="82"/>
      <c r="P160" s="82"/>
      <c r="Q160" s="82"/>
      <c r="R160" s="82"/>
      <c r="S160" s="82"/>
      <c r="T160" s="82"/>
      <c r="U160" s="82"/>
      <c r="V160" s="83"/>
    </row>
    <row r="161" spans="3:22" s="66" customFormat="1" ht="39" customHeight="1">
      <c r="C161" s="82"/>
      <c r="D161" s="82"/>
      <c r="E161" s="82"/>
      <c r="F161" s="82"/>
      <c r="G161" s="82"/>
      <c r="H161" s="82"/>
      <c r="I161" s="82"/>
      <c r="J161" s="82"/>
      <c r="K161" s="82"/>
      <c r="L161" s="82"/>
      <c r="M161" s="82"/>
      <c r="N161" s="82"/>
      <c r="O161" s="82"/>
      <c r="P161" s="82"/>
      <c r="Q161" s="82"/>
      <c r="R161" s="82"/>
      <c r="S161" s="82"/>
      <c r="T161" s="82"/>
      <c r="U161" s="82"/>
      <c r="V161" s="83"/>
    </row>
    <row r="162" spans="3:22" s="66" customFormat="1" ht="39" customHeight="1">
      <c r="C162" s="82"/>
      <c r="D162" s="82"/>
      <c r="E162" s="82"/>
      <c r="F162" s="82"/>
      <c r="G162" s="82"/>
      <c r="H162" s="82"/>
      <c r="I162" s="82"/>
      <c r="J162" s="82"/>
      <c r="K162" s="82"/>
      <c r="L162" s="82"/>
      <c r="M162" s="82"/>
      <c r="N162" s="82"/>
      <c r="O162" s="82"/>
      <c r="P162" s="82"/>
      <c r="Q162" s="82"/>
      <c r="R162" s="82"/>
      <c r="S162" s="82"/>
      <c r="T162" s="82"/>
      <c r="U162" s="82"/>
      <c r="V162" s="83"/>
    </row>
    <row r="163" spans="3:22" s="66" customFormat="1" ht="39" customHeight="1">
      <c r="C163" s="82"/>
      <c r="D163" s="82"/>
      <c r="E163" s="82"/>
      <c r="F163" s="82"/>
      <c r="G163" s="82"/>
      <c r="H163" s="82"/>
      <c r="I163" s="82"/>
      <c r="J163" s="82"/>
      <c r="K163" s="82"/>
      <c r="L163" s="82"/>
      <c r="M163" s="82"/>
      <c r="N163" s="82"/>
      <c r="O163" s="82"/>
      <c r="P163" s="82"/>
      <c r="Q163" s="82"/>
      <c r="R163" s="82"/>
      <c r="S163" s="82"/>
      <c r="T163" s="82"/>
      <c r="U163" s="82"/>
      <c r="V163" s="83"/>
    </row>
    <row r="164" spans="3:22" s="66" customFormat="1" ht="39" customHeight="1">
      <c r="C164" s="82"/>
      <c r="D164" s="82"/>
      <c r="E164" s="82"/>
      <c r="F164" s="82"/>
      <c r="G164" s="82"/>
      <c r="H164" s="82"/>
      <c r="I164" s="82"/>
      <c r="J164" s="82"/>
      <c r="K164" s="82"/>
      <c r="L164" s="82"/>
      <c r="M164" s="82"/>
      <c r="N164" s="82"/>
      <c r="O164" s="82"/>
      <c r="P164" s="82"/>
      <c r="Q164" s="82"/>
      <c r="R164" s="82"/>
      <c r="S164" s="82"/>
      <c r="T164" s="82"/>
      <c r="U164" s="82"/>
      <c r="V164" s="83"/>
    </row>
    <row r="165" spans="3:22" s="66" customFormat="1" ht="39" customHeight="1">
      <c r="C165" s="82"/>
      <c r="D165" s="82"/>
      <c r="E165" s="82"/>
      <c r="F165" s="82"/>
      <c r="G165" s="82"/>
      <c r="H165" s="82"/>
      <c r="I165" s="82"/>
      <c r="J165" s="82"/>
      <c r="K165" s="82"/>
      <c r="L165" s="82"/>
      <c r="M165" s="82"/>
      <c r="N165" s="82"/>
      <c r="O165" s="82"/>
      <c r="P165" s="82"/>
      <c r="Q165" s="82"/>
      <c r="R165" s="82"/>
      <c r="S165" s="82"/>
      <c r="T165" s="82"/>
      <c r="U165" s="82"/>
      <c r="V165" s="83"/>
    </row>
    <row r="166" spans="3:22" s="66" customFormat="1" ht="39" customHeight="1">
      <c r="C166" s="82"/>
      <c r="D166" s="82"/>
      <c r="E166" s="82"/>
      <c r="F166" s="82"/>
      <c r="G166" s="82"/>
      <c r="H166" s="82"/>
      <c r="I166" s="82"/>
      <c r="J166" s="82"/>
      <c r="K166" s="82"/>
      <c r="L166" s="82"/>
      <c r="M166" s="82"/>
      <c r="N166" s="82"/>
      <c r="O166" s="82"/>
      <c r="P166" s="82"/>
      <c r="Q166" s="82"/>
      <c r="R166" s="82"/>
      <c r="S166" s="82"/>
      <c r="T166" s="82"/>
      <c r="U166" s="82"/>
      <c r="V166" s="83"/>
    </row>
    <row r="167" spans="3:22" s="66" customFormat="1" ht="39" customHeight="1">
      <c r="C167" s="82"/>
      <c r="D167" s="82"/>
      <c r="E167" s="82"/>
      <c r="F167" s="82"/>
      <c r="G167" s="82"/>
      <c r="H167" s="82"/>
      <c r="I167" s="82"/>
      <c r="J167" s="82"/>
      <c r="K167" s="82"/>
      <c r="L167" s="82"/>
      <c r="M167" s="82"/>
      <c r="N167" s="82"/>
      <c r="O167" s="82"/>
      <c r="P167" s="82"/>
      <c r="Q167" s="82"/>
      <c r="R167" s="82"/>
      <c r="S167" s="82"/>
      <c r="T167" s="82"/>
      <c r="U167" s="82"/>
      <c r="V167" s="83"/>
    </row>
    <row r="168" spans="3:22" s="66" customFormat="1" ht="39" customHeight="1">
      <c r="C168" s="82"/>
      <c r="D168" s="82"/>
      <c r="E168" s="82"/>
      <c r="F168" s="82"/>
      <c r="G168" s="82"/>
      <c r="H168" s="82"/>
      <c r="I168" s="82"/>
      <c r="J168" s="82"/>
      <c r="K168" s="82"/>
      <c r="L168" s="82"/>
      <c r="M168" s="82"/>
      <c r="N168" s="82"/>
      <c r="O168" s="82"/>
      <c r="P168" s="82"/>
      <c r="Q168" s="82"/>
      <c r="R168" s="82"/>
      <c r="S168" s="82"/>
      <c r="T168" s="82"/>
      <c r="U168" s="82"/>
      <c r="V168" s="83"/>
    </row>
    <row r="169" spans="3:22" s="66" customFormat="1" ht="39" customHeight="1">
      <c r="C169" s="82"/>
      <c r="D169" s="82"/>
      <c r="E169" s="82"/>
      <c r="F169" s="82"/>
      <c r="G169" s="82"/>
      <c r="H169" s="82"/>
      <c r="I169" s="82"/>
      <c r="J169" s="82"/>
      <c r="K169" s="82"/>
      <c r="L169" s="82"/>
      <c r="M169" s="82"/>
      <c r="N169" s="82"/>
      <c r="O169" s="82"/>
      <c r="P169" s="82"/>
      <c r="Q169" s="82"/>
      <c r="R169" s="82"/>
      <c r="S169" s="82"/>
      <c r="T169" s="82"/>
      <c r="U169" s="82"/>
      <c r="V169" s="83"/>
    </row>
    <row r="170" spans="3:22" s="66" customFormat="1" ht="39" customHeight="1">
      <c r="C170" s="82"/>
      <c r="D170" s="82"/>
      <c r="E170" s="82"/>
      <c r="F170" s="82"/>
      <c r="G170" s="82"/>
      <c r="H170" s="82"/>
      <c r="I170" s="82"/>
      <c r="J170" s="82"/>
      <c r="K170" s="82"/>
      <c r="L170" s="82"/>
      <c r="M170" s="82"/>
      <c r="N170" s="82"/>
      <c r="O170" s="82"/>
      <c r="P170" s="82"/>
      <c r="Q170" s="82"/>
      <c r="R170" s="82"/>
      <c r="S170" s="82"/>
      <c r="T170" s="82"/>
      <c r="U170" s="82"/>
      <c r="V170" s="83"/>
    </row>
    <row r="171" spans="3:22" s="66" customFormat="1" ht="39" customHeight="1">
      <c r="C171" s="82"/>
      <c r="D171" s="82"/>
      <c r="E171" s="82"/>
      <c r="F171" s="82"/>
      <c r="G171" s="82"/>
      <c r="H171" s="82"/>
      <c r="I171" s="82"/>
      <c r="J171" s="82"/>
      <c r="K171" s="82"/>
      <c r="L171" s="82"/>
      <c r="M171" s="82"/>
      <c r="N171" s="82"/>
      <c r="O171" s="82"/>
      <c r="P171" s="82"/>
      <c r="Q171" s="82"/>
      <c r="R171" s="82"/>
      <c r="S171" s="82"/>
      <c r="T171" s="82"/>
      <c r="U171" s="82"/>
      <c r="V171" s="83"/>
    </row>
    <row r="172" spans="3:22" s="66" customFormat="1" ht="39" customHeight="1">
      <c r="C172" s="82"/>
      <c r="D172" s="82"/>
      <c r="E172" s="82"/>
      <c r="F172" s="82"/>
      <c r="G172" s="82"/>
      <c r="H172" s="82"/>
      <c r="I172" s="82"/>
      <c r="J172" s="82"/>
      <c r="K172" s="82"/>
      <c r="L172" s="82"/>
      <c r="M172" s="82"/>
      <c r="N172" s="82"/>
      <c r="O172" s="82"/>
      <c r="P172" s="82"/>
      <c r="Q172" s="82"/>
      <c r="R172" s="82"/>
      <c r="S172" s="82"/>
      <c r="T172" s="82"/>
      <c r="U172" s="82"/>
      <c r="V172" s="83"/>
    </row>
    <row r="173" spans="3:22" s="66" customFormat="1" ht="39" customHeight="1">
      <c r="C173" s="82"/>
      <c r="D173" s="82"/>
      <c r="E173" s="82"/>
      <c r="F173" s="82"/>
      <c r="G173" s="82"/>
      <c r="H173" s="82"/>
      <c r="I173" s="82"/>
      <c r="J173" s="82"/>
      <c r="K173" s="82"/>
      <c r="L173" s="82"/>
      <c r="M173" s="82"/>
      <c r="N173" s="82"/>
      <c r="O173" s="82"/>
      <c r="P173" s="82"/>
      <c r="Q173" s="82"/>
      <c r="R173" s="82"/>
      <c r="S173" s="82"/>
      <c r="T173" s="82"/>
      <c r="U173" s="82"/>
      <c r="V173" s="83"/>
    </row>
    <row r="174" spans="3:22" s="66" customFormat="1" ht="39" customHeight="1">
      <c r="C174" s="82"/>
      <c r="D174" s="82"/>
      <c r="E174" s="82"/>
      <c r="F174" s="82"/>
      <c r="G174" s="82"/>
      <c r="H174" s="82"/>
      <c r="I174" s="82"/>
      <c r="J174" s="82"/>
      <c r="K174" s="82"/>
      <c r="L174" s="82"/>
      <c r="M174" s="82"/>
      <c r="N174" s="82"/>
      <c r="O174" s="82"/>
      <c r="P174" s="82"/>
      <c r="Q174" s="82"/>
      <c r="R174" s="82"/>
      <c r="S174" s="82"/>
      <c r="T174" s="82"/>
      <c r="U174" s="82"/>
      <c r="V174" s="83"/>
    </row>
    <row r="175" spans="3:22" s="66" customFormat="1" ht="39" customHeight="1">
      <c r="C175" s="82"/>
      <c r="D175" s="82"/>
      <c r="E175" s="82"/>
      <c r="F175" s="82"/>
      <c r="G175" s="82"/>
      <c r="H175" s="82"/>
      <c r="I175" s="82"/>
      <c r="J175" s="82"/>
      <c r="K175" s="82"/>
      <c r="L175" s="82"/>
      <c r="M175" s="82"/>
      <c r="N175" s="82"/>
      <c r="O175" s="82"/>
      <c r="P175" s="82"/>
      <c r="Q175" s="82"/>
      <c r="R175" s="82"/>
      <c r="S175" s="82"/>
      <c r="T175" s="82"/>
      <c r="U175" s="82"/>
      <c r="V175" s="83"/>
    </row>
    <row r="176" spans="3:22" s="66" customFormat="1" ht="39" customHeight="1">
      <c r="C176" s="82"/>
      <c r="D176" s="82"/>
      <c r="E176" s="82"/>
      <c r="F176" s="82"/>
      <c r="G176" s="82"/>
      <c r="H176" s="82"/>
      <c r="I176" s="82"/>
      <c r="J176" s="82"/>
      <c r="K176" s="82"/>
      <c r="L176" s="82"/>
      <c r="M176" s="82"/>
      <c r="N176" s="82"/>
      <c r="O176" s="82"/>
      <c r="P176" s="82"/>
      <c r="Q176" s="82"/>
      <c r="R176" s="82"/>
      <c r="S176" s="82"/>
      <c r="T176" s="82"/>
      <c r="U176" s="82"/>
      <c r="V176" s="83"/>
    </row>
    <row r="177" spans="3:22" s="66" customFormat="1" ht="39" customHeight="1">
      <c r="C177" s="82"/>
      <c r="D177" s="82"/>
      <c r="E177" s="82"/>
      <c r="F177" s="82"/>
      <c r="G177" s="82"/>
      <c r="H177" s="82"/>
      <c r="I177" s="82"/>
      <c r="J177" s="82"/>
      <c r="K177" s="82"/>
      <c r="L177" s="82"/>
      <c r="M177" s="82"/>
      <c r="N177" s="82"/>
      <c r="O177" s="82"/>
      <c r="P177" s="82"/>
      <c r="Q177" s="82"/>
      <c r="R177" s="82"/>
      <c r="S177" s="82"/>
      <c r="T177" s="82"/>
      <c r="U177" s="82"/>
      <c r="V177" s="83"/>
    </row>
    <row r="178" spans="3:22" s="66" customFormat="1" ht="39" customHeight="1">
      <c r="C178" s="82"/>
      <c r="D178" s="82"/>
      <c r="E178" s="82"/>
      <c r="F178" s="82"/>
      <c r="G178" s="82"/>
      <c r="H178" s="82"/>
      <c r="I178" s="82"/>
      <c r="J178" s="82"/>
      <c r="K178" s="82"/>
      <c r="L178" s="82"/>
      <c r="M178" s="82"/>
      <c r="N178" s="82"/>
      <c r="O178" s="82"/>
      <c r="P178" s="82"/>
      <c r="Q178" s="82"/>
      <c r="R178" s="82"/>
      <c r="S178" s="82"/>
      <c r="T178" s="82"/>
      <c r="U178" s="82"/>
      <c r="V178" s="83"/>
    </row>
    <row r="179" spans="3:22" s="66" customFormat="1" ht="39" customHeight="1">
      <c r="C179" s="82"/>
      <c r="D179" s="82"/>
      <c r="E179" s="82"/>
      <c r="F179" s="82"/>
      <c r="G179" s="82"/>
      <c r="H179" s="82"/>
      <c r="I179" s="82"/>
      <c r="J179" s="82"/>
      <c r="K179" s="82"/>
      <c r="L179" s="82"/>
      <c r="M179" s="82"/>
      <c r="N179" s="82"/>
      <c r="O179" s="82"/>
      <c r="P179" s="82"/>
      <c r="Q179" s="82"/>
      <c r="R179" s="82"/>
      <c r="S179" s="82"/>
      <c r="T179" s="82"/>
      <c r="U179" s="82"/>
      <c r="V179" s="83"/>
    </row>
    <row r="180" spans="3:22" s="66" customFormat="1" ht="39" customHeight="1">
      <c r="C180" s="82"/>
      <c r="D180" s="82"/>
      <c r="E180" s="82"/>
      <c r="F180" s="82"/>
      <c r="G180" s="82"/>
      <c r="H180" s="82"/>
      <c r="I180" s="82"/>
      <c r="J180" s="82"/>
      <c r="K180" s="82"/>
      <c r="L180" s="82"/>
      <c r="M180" s="82"/>
      <c r="N180" s="82"/>
      <c r="O180" s="82"/>
      <c r="P180" s="82"/>
      <c r="Q180" s="82"/>
      <c r="R180" s="82"/>
      <c r="S180" s="82"/>
      <c r="T180" s="82"/>
      <c r="U180" s="82"/>
      <c r="V180" s="83"/>
    </row>
    <row r="181" spans="3:22" s="66" customFormat="1" ht="39" customHeight="1">
      <c r="C181" s="82"/>
      <c r="D181" s="82"/>
      <c r="E181" s="82"/>
      <c r="F181" s="82"/>
      <c r="G181" s="82"/>
      <c r="H181" s="82"/>
      <c r="I181" s="82"/>
      <c r="J181" s="82"/>
      <c r="K181" s="82"/>
      <c r="L181" s="82"/>
      <c r="M181" s="82"/>
      <c r="N181" s="82"/>
      <c r="O181" s="82"/>
      <c r="P181" s="82"/>
      <c r="Q181" s="82"/>
      <c r="R181" s="82"/>
      <c r="S181" s="82"/>
      <c r="T181" s="82"/>
      <c r="U181" s="82"/>
      <c r="V181" s="83"/>
    </row>
    <row r="182" spans="3:22" s="66" customFormat="1" ht="39" customHeight="1">
      <c r="C182" s="82"/>
      <c r="D182" s="82"/>
      <c r="E182" s="82"/>
      <c r="F182" s="82"/>
      <c r="G182" s="82"/>
      <c r="H182" s="82"/>
      <c r="I182" s="82"/>
      <c r="J182" s="82"/>
      <c r="K182" s="82"/>
      <c r="L182" s="82"/>
      <c r="M182" s="82"/>
      <c r="N182" s="82"/>
      <c r="O182" s="82"/>
      <c r="P182" s="82"/>
      <c r="Q182" s="82"/>
      <c r="R182" s="82"/>
      <c r="S182" s="82"/>
      <c r="T182" s="82"/>
      <c r="U182" s="82"/>
      <c r="V182" s="83"/>
    </row>
    <row r="183" spans="3:22" s="66" customFormat="1" ht="39" customHeight="1">
      <c r="C183" s="82"/>
      <c r="D183" s="82"/>
      <c r="E183" s="82"/>
      <c r="F183" s="82"/>
      <c r="G183" s="82"/>
      <c r="H183" s="82"/>
      <c r="I183" s="82"/>
      <c r="J183" s="82"/>
      <c r="K183" s="82"/>
      <c r="L183" s="82"/>
      <c r="M183" s="82"/>
      <c r="N183" s="82"/>
      <c r="O183" s="82"/>
      <c r="P183" s="82"/>
      <c r="Q183" s="82"/>
      <c r="R183" s="82"/>
      <c r="S183" s="82"/>
      <c r="T183" s="82"/>
      <c r="U183" s="82"/>
      <c r="V183" s="83"/>
    </row>
    <row r="184" spans="3:22" s="66" customFormat="1" ht="39" customHeight="1">
      <c r="C184" s="82"/>
      <c r="D184" s="82"/>
      <c r="E184" s="82"/>
      <c r="F184" s="82"/>
      <c r="G184" s="82"/>
      <c r="H184" s="82"/>
      <c r="I184" s="82"/>
      <c r="J184" s="82"/>
      <c r="K184" s="82"/>
      <c r="L184" s="82"/>
      <c r="M184" s="82"/>
      <c r="N184" s="82"/>
      <c r="O184" s="82"/>
      <c r="P184" s="82"/>
      <c r="Q184" s="82"/>
      <c r="R184" s="82"/>
      <c r="S184" s="82"/>
      <c r="T184" s="82"/>
      <c r="U184" s="82"/>
      <c r="V184" s="83"/>
    </row>
    <row r="185" spans="3:22" s="66" customFormat="1" ht="39" customHeight="1">
      <c r="C185" s="82"/>
      <c r="D185" s="82"/>
      <c r="E185" s="82"/>
      <c r="F185" s="82"/>
      <c r="G185" s="82"/>
      <c r="H185" s="82"/>
      <c r="I185" s="82"/>
      <c r="J185" s="82"/>
      <c r="K185" s="82"/>
      <c r="L185" s="82"/>
      <c r="M185" s="82"/>
      <c r="N185" s="82"/>
      <c r="O185" s="82"/>
      <c r="P185" s="82"/>
      <c r="Q185" s="82"/>
      <c r="R185" s="82"/>
      <c r="S185" s="82"/>
      <c r="T185" s="82"/>
      <c r="U185" s="82"/>
      <c r="V185" s="83"/>
    </row>
    <row r="186" spans="3:22" s="66" customFormat="1" ht="39" customHeight="1">
      <c r="C186" s="82"/>
      <c r="D186" s="82"/>
      <c r="E186" s="82"/>
      <c r="F186" s="82"/>
      <c r="G186" s="82"/>
      <c r="H186" s="82"/>
      <c r="I186" s="82"/>
      <c r="J186" s="82"/>
      <c r="K186" s="82"/>
      <c r="L186" s="82"/>
      <c r="M186" s="82"/>
      <c r="N186" s="82"/>
      <c r="O186" s="82"/>
      <c r="P186" s="82"/>
      <c r="Q186" s="82"/>
      <c r="R186" s="82"/>
      <c r="S186" s="82"/>
      <c r="T186" s="82"/>
      <c r="U186" s="82"/>
      <c r="V186" s="83"/>
    </row>
    <row r="187" spans="3:22" s="66" customFormat="1" ht="39" customHeight="1">
      <c r="C187" s="82"/>
      <c r="D187" s="82"/>
      <c r="E187" s="82"/>
      <c r="F187" s="82"/>
      <c r="G187" s="82"/>
      <c r="H187" s="82"/>
      <c r="I187" s="82"/>
      <c r="J187" s="82"/>
      <c r="K187" s="82"/>
      <c r="L187" s="82"/>
      <c r="M187" s="82"/>
      <c r="N187" s="82"/>
      <c r="O187" s="82"/>
      <c r="P187" s="82"/>
      <c r="Q187" s="82"/>
      <c r="R187" s="82"/>
      <c r="S187" s="82"/>
      <c r="T187" s="82"/>
      <c r="U187" s="82"/>
      <c r="V187" s="83"/>
    </row>
    <row r="188" spans="3:22" s="66" customFormat="1" ht="39" customHeight="1">
      <c r="C188" s="82"/>
      <c r="D188" s="82"/>
      <c r="E188" s="82"/>
      <c r="F188" s="82"/>
      <c r="G188" s="82"/>
      <c r="H188" s="82"/>
      <c r="I188" s="82"/>
      <c r="J188" s="82"/>
      <c r="K188" s="82"/>
      <c r="L188" s="82"/>
      <c r="M188" s="82"/>
      <c r="N188" s="82"/>
      <c r="O188" s="82"/>
      <c r="P188" s="82"/>
      <c r="Q188" s="82"/>
      <c r="R188" s="82"/>
      <c r="S188" s="82"/>
      <c r="T188" s="82"/>
      <c r="U188" s="82"/>
      <c r="V188" s="83"/>
    </row>
    <row r="189" spans="3:22" s="66" customFormat="1" ht="39" customHeight="1">
      <c r="C189" s="82"/>
      <c r="D189" s="82"/>
      <c r="E189" s="82"/>
      <c r="F189" s="82"/>
      <c r="G189" s="82"/>
      <c r="H189" s="82"/>
      <c r="I189" s="82"/>
      <c r="J189" s="82"/>
      <c r="K189" s="82"/>
      <c r="L189" s="82"/>
      <c r="M189" s="82"/>
      <c r="N189" s="82"/>
      <c r="O189" s="82"/>
      <c r="P189" s="82"/>
      <c r="Q189" s="82"/>
      <c r="R189" s="82"/>
      <c r="S189" s="82"/>
      <c r="T189" s="82"/>
      <c r="U189" s="82"/>
      <c r="V189" s="83"/>
    </row>
    <row r="190" spans="3:22" s="66" customFormat="1" ht="39" customHeight="1">
      <c r="C190" s="82"/>
      <c r="D190" s="82"/>
      <c r="E190" s="82"/>
      <c r="F190" s="82"/>
      <c r="G190" s="82"/>
      <c r="H190" s="82"/>
      <c r="I190" s="82"/>
      <c r="J190" s="82"/>
      <c r="K190" s="82"/>
      <c r="L190" s="82"/>
      <c r="M190" s="82"/>
      <c r="N190" s="82"/>
      <c r="O190" s="82"/>
      <c r="P190" s="82"/>
      <c r="Q190" s="82"/>
      <c r="R190" s="82"/>
      <c r="S190" s="82"/>
      <c r="T190" s="82"/>
      <c r="U190" s="82"/>
      <c r="V190" s="83"/>
    </row>
    <row r="191" spans="3:22" s="66" customFormat="1" ht="39" customHeight="1">
      <c r="C191" s="82"/>
      <c r="D191" s="82"/>
      <c r="E191" s="82"/>
      <c r="F191" s="82"/>
      <c r="G191" s="82"/>
      <c r="H191" s="82"/>
      <c r="I191" s="82"/>
      <c r="J191" s="82"/>
      <c r="K191" s="82"/>
      <c r="L191" s="82"/>
      <c r="M191" s="82"/>
      <c r="N191" s="82"/>
      <c r="O191" s="82"/>
      <c r="P191" s="82"/>
      <c r="Q191" s="82"/>
      <c r="R191" s="82"/>
      <c r="S191" s="82"/>
      <c r="T191" s="82"/>
      <c r="U191" s="82"/>
      <c r="V191" s="83"/>
    </row>
    <row r="192" spans="3:22" s="66" customFormat="1" ht="39" customHeight="1">
      <c r="C192" s="82"/>
      <c r="D192" s="82"/>
      <c r="E192" s="82"/>
      <c r="F192" s="82"/>
      <c r="G192" s="82"/>
      <c r="H192" s="82"/>
      <c r="I192" s="82"/>
      <c r="J192" s="82"/>
      <c r="K192" s="82"/>
      <c r="L192" s="82"/>
      <c r="M192" s="82"/>
      <c r="N192" s="82"/>
      <c r="O192" s="82"/>
      <c r="P192" s="82"/>
      <c r="Q192" s="82"/>
      <c r="R192" s="82"/>
      <c r="S192" s="82"/>
      <c r="T192" s="82"/>
      <c r="U192" s="82"/>
      <c r="V192" s="83"/>
    </row>
    <row r="193" spans="3:22" s="66" customFormat="1" ht="39" customHeight="1">
      <c r="C193" s="82"/>
      <c r="D193" s="82"/>
      <c r="E193" s="82"/>
      <c r="F193" s="82"/>
      <c r="G193" s="82"/>
      <c r="H193" s="82"/>
      <c r="I193" s="82"/>
      <c r="J193" s="82"/>
      <c r="K193" s="82"/>
      <c r="L193" s="82"/>
      <c r="M193" s="82"/>
      <c r="N193" s="82"/>
      <c r="O193" s="82"/>
      <c r="P193" s="82"/>
      <c r="Q193" s="82"/>
      <c r="R193" s="82"/>
      <c r="S193" s="82"/>
      <c r="T193" s="82"/>
      <c r="U193" s="82"/>
      <c r="V193" s="83"/>
    </row>
    <row r="194" spans="3:22" s="66" customFormat="1" ht="39" customHeight="1">
      <c r="C194" s="82"/>
      <c r="D194" s="82"/>
      <c r="E194" s="82"/>
      <c r="F194" s="82"/>
      <c r="G194" s="82"/>
      <c r="H194" s="82"/>
      <c r="I194" s="82"/>
      <c r="J194" s="82"/>
      <c r="K194" s="82"/>
      <c r="L194" s="82"/>
      <c r="M194" s="82"/>
      <c r="N194" s="82"/>
      <c r="O194" s="82"/>
      <c r="P194" s="82"/>
      <c r="Q194" s="82"/>
      <c r="R194" s="82"/>
      <c r="S194" s="82"/>
      <c r="T194" s="82"/>
      <c r="U194" s="82"/>
      <c r="V194" s="83"/>
    </row>
    <row r="195" spans="3:22" s="66" customFormat="1" ht="39" customHeight="1">
      <c r="C195" s="82"/>
      <c r="D195" s="82"/>
      <c r="E195" s="82"/>
      <c r="F195" s="82"/>
      <c r="G195" s="82"/>
      <c r="H195" s="82"/>
      <c r="I195" s="82"/>
      <c r="J195" s="82"/>
      <c r="K195" s="82"/>
      <c r="L195" s="82"/>
      <c r="M195" s="82"/>
      <c r="N195" s="82"/>
      <c r="O195" s="82"/>
      <c r="P195" s="82"/>
      <c r="Q195" s="82"/>
      <c r="R195" s="82"/>
      <c r="S195" s="82"/>
      <c r="T195" s="82"/>
      <c r="U195" s="82"/>
      <c r="V195" s="83"/>
    </row>
    <row r="196" spans="3:22" s="66" customFormat="1" ht="39" customHeight="1">
      <c r="C196" s="82"/>
      <c r="D196" s="82"/>
      <c r="E196" s="82"/>
      <c r="F196" s="82"/>
      <c r="G196" s="82"/>
      <c r="H196" s="82"/>
      <c r="I196" s="82"/>
      <c r="J196" s="82"/>
      <c r="K196" s="82"/>
      <c r="L196" s="82"/>
      <c r="M196" s="82"/>
      <c r="N196" s="82"/>
      <c r="O196" s="82"/>
      <c r="P196" s="82"/>
      <c r="Q196" s="82"/>
      <c r="R196" s="82"/>
      <c r="S196" s="82"/>
      <c r="T196" s="82"/>
      <c r="U196" s="82"/>
      <c r="V196" s="83"/>
    </row>
    <row r="197" spans="3:22" s="66" customFormat="1" ht="39" customHeight="1">
      <c r="C197" s="82"/>
      <c r="D197" s="82"/>
      <c r="E197" s="82"/>
      <c r="F197" s="82"/>
      <c r="G197" s="82"/>
      <c r="H197" s="82"/>
      <c r="I197" s="82"/>
      <c r="J197" s="82"/>
      <c r="K197" s="82"/>
      <c r="L197" s="82"/>
      <c r="M197" s="82"/>
      <c r="N197" s="82"/>
      <c r="O197" s="82"/>
      <c r="P197" s="82"/>
      <c r="Q197" s="82"/>
      <c r="R197" s="82"/>
      <c r="S197" s="82"/>
      <c r="T197" s="82"/>
      <c r="U197" s="82"/>
      <c r="V197" s="83"/>
    </row>
    <row r="198" spans="3:22" s="66" customFormat="1" ht="39" customHeight="1">
      <c r="C198" s="82"/>
      <c r="D198" s="82"/>
      <c r="E198" s="82"/>
      <c r="F198" s="82"/>
      <c r="G198" s="82"/>
      <c r="H198" s="82"/>
      <c r="I198" s="82"/>
      <c r="J198" s="82"/>
      <c r="K198" s="82"/>
      <c r="L198" s="82"/>
      <c r="M198" s="82"/>
      <c r="N198" s="82"/>
      <c r="O198" s="82"/>
      <c r="P198" s="82"/>
      <c r="Q198" s="82"/>
      <c r="R198" s="82"/>
      <c r="S198" s="82"/>
      <c r="T198" s="82"/>
      <c r="U198" s="82"/>
      <c r="V198" s="83"/>
    </row>
    <row r="199" spans="3:22" s="66" customFormat="1" ht="39" customHeight="1">
      <c r="C199" s="82"/>
      <c r="D199" s="82"/>
      <c r="E199" s="82"/>
      <c r="F199" s="82"/>
      <c r="G199" s="82"/>
      <c r="H199" s="82"/>
      <c r="I199" s="82"/>
      <c r="J199" s="82"/>
      <c r="K199" s="82"/>
      <c r="L199" s="82"/>
      <c r="M199" s="82"/>
      <c r="N199" s="82"/>
      <c r="O199" s="82"/>
      <c r="P199" s="82"/>
      <c r="Q199" s="82"/>
      <c r="R199" s="82"/>
      <c r="S199" s="82"/>
      <c r="T199" s="82"/>
      <c r="U199" s="82"/>
      <c r="V199" s="83"/>
    </row>
    <row r="200" spans="3:22" s="66" customFormat="1" ht="39" customHeight="1">
      <c r="C200" s="82"/>
      <c r="D200" s="82"/>
      <c r="E200" s="82"/>
      <c r="F200" s="82"/>
      <c r="G200" s="82"/>
      <c r="H200" s="82"/>
      <c r="I200" s="82"/>
      <c r="J200" s="82"/>
      <c r="K200" s="82"/>
      <c r="L200" s="82"/>
      <c r="M200" s="82"/>
      <c r="N200" s="82"/>
      <c r="O200" s="82"/>
      <c r="P200" s="82"/>
      <c r="Q200" s="82"/>
      <c r="R200" s="82"/>
      <c r="S200" s="82"/>
      <c r="T200" s="82"/>
      <c r="U200" s="82"/>
      <c r="V200" s="83"/>
    </row>
    <row r="201" spans="3:22" s="66" customFormat="1" ht="39" customHeight="1">
      <c r="C201" s="82"/>
      <c r="D201" s="82"/>
      <c r="E201" s="82"/>
      <c r="F201" s="82"/>
      <c r="G201" s="82"/>
      <c r="H201" s="82"/>
      <c r="I201" s="82"/>
      <c r="J201" s="82"/>
      <c r="K201" s="82"/>
      <c r="L201" s="82"/>
      <c r="M201" s="82"/>
      <c r="N201" s="82"/>
      <c r="O201" s="82"/>
      <c r="P201" s="82"/>
      <c r="Q201" s="82"/>
      <c r="R201" s="82"/>
      <c r="S201" s="82"/>
      <c r="T201" s="82"/>
      <c r="U201" s="82"/>
      <c r="V201" s="83"/>
    </row>
    <row r="202" spans="3:22" s="66" customFormat="1" ht="39" customHeight="1">
      <c r="C202" s="82"/>
      <c r="D202" s="82"/>
      <c r="E202" s="82"/>
      <c r="F202" s="82"/>
      <c r="G202" s="82"/>
      <c r="H202" s="82"/>
      <c r="I202" s="82"/>
      <c r="J202" s="82"/>
      <c r="K202" s="82"/>
      <c r="L202" s="82"/>
      <c r="M202" s="82"/>
      <c r="N202" s="82"/>
      <c r="O202" s="82"/>
      <c r="P202" s="82"/>
      <c r="Q202" s="82"/>
      <c r="R202" s="82"/>
      <c r="S202" s="82"/>
      <c r="T202" s="82"/>
      <c r="U202" s="82"/>
      <c r="V202" s="83"/>
    </row>
    <row r="203" spans="3:22" s="66" customFormat="1" ht="39" customHeight="1">
      <c r="C203" s="82"/>
      <c r="D203" s="82"/>
      <c r="E203" s="82"/>
      <c r="F203" s="82"/>
      <c r="G203" s="82"/>
      <c r="H203" s="82"/>
      <c r="I203" s="82"/>
      <c r="J203" s="82"/>
      <c r="K203" s="82"/>
      <c r="L203" s="82"/>
      <c r="M203" s="82"/>
      <c r="N203" s="82"/>
      <c r="O203" s="82"/>
      <c r="P203" s="82"/>
      <c r="Q203" s="82"/>
      <c r="R203" s="82"/>
      <c r="S203" s="82"/>
      <c r="T203" s="82"/>
      <c r="U203" s="82"/>
      <c r="V203" s="83"/>
    </row>
    <row r="204" spans="3:22" s="66" customFormat="1" ht="39" customHeight="1">
      <c r="C204" s="82"/>
      <c r="D204" s="82"/>
      <c r="E204" s="82"/>
      <c r="F204" s="82"/>
      <c r="G204" s="82"/>
      <c r="H204" s="82"/>
      <c r="I204" s="82"/>
      <c r="J204" s="82"/>
      <c r="K204" s="82"/>
      <c r="L204" s="82"/>
      <c r="M204" s="82"/>
      <c r="N204" s="82"/>
      <c r="O204" s="82"/>
      <c r="P204" s="82"/>
      <c r="Q204" s="82"/>
      <c r="R204" s="82"/>
      <c r="S204" s="82"/>
      <c r="T204" s="82"/>
      <c r="U204" s="82"/>
      <c r="V204" s="83"/>
    </row>
    <row r="205" spans="3:22" s="66" customFormat="1" ht="39" customHeight="1">
      <c r="C205" s="82"/>
      <c r="D205" s="82"/>
      <c r="E205" s="82"/>
      <c r="F205" s="82"/>
      <c r="G205" s="82"/>
      <c r="H205" s="82"/>
      <c r="I205" s="82"/>
      <c r="J205" s="82"/>
      <c r="K205" s="82"/>
      <c r="L205" s="82"/>
      <c r="M205" s="82"/>
      <c r="N205" s="82"/>
      <c r="O205" s="82"/>
      <c r="P205" s="82"/>
      <c r="Q205" s="82"/>
      <c r="R205" s="82"/>
      <c r="S205" s="82"/>
      <c r="T205" s="82"/>
      <c r="U205" s="82"/>
      <c r="V205" s="83"/>
    </row>
    <row r="206" spans="3:22" s="66" customFormat="1" ht="39" customHeight="1">
      <c r="C206" s="82"/>
      <c r="D206" s="82"/>
      <c r="E206" s="82"/>
      <c r="F206" s="82"/>
      <c r="G206" s="82"/>
      <c r="H206" s="82"/>
      <c r="I206" s="82"/>
      <c r="J206" s="82"/>
      <c r="K206" s="82"/>
      <c r="L206" s="82"/>
      <c r="M206" s="82"/>
      <c r="N206" s="82"/>
      <c r="O206" s="82"/>
      <c r="P206" s="82"/>
      <c r="Q206" s="82"/>
      <c r="R206" s="82"/>
      <c r="S206" s="82"/>
      <c r="T206" s="82"/>
      <c r="U206" s="82"/>
      <c r="V206" s="83"/>
    </row>
    <row r="207" spans="3:22" s="66" customFormat="1" ht="39" customHeight="1">
      <c r="C207" s="82"/>
      <c r="D207" s="82"/>
      <c r="E207" s="82"/>
      <c r="F207" s="82"/>
      <c r="G207" s="82"/>
      <c r="H207" s="82"/>
      <c r="I207" s="82"/>
      <c r="J207" s="82"/>
      <c r="K207" s="82"/>
      <c r="L207" s="82"/>
      <c r="M207" s="82"/>
      <c r="N207" s="82"/>
      <c r="O207" s="82"/>
      <c r="P207" s="82"/>
      <c r="Q207" s="82"/>
      <c r="R207" s="82"/>
      <c r="S207" s="82"/>
      <c r="T207" s="82"/>
      <c r="U207" s="82"/>
      <c r="V207" s="83"/>
    </row>
    <row r="208" spans="3:22" s="66" customFormat="1" ht="39" customHeight="1">
      <c r="C208" s="82"/>
      <c r="D208" s="82"/>
      <c r="E208" s="82"/>
      <c r="F208" s="82"/>
      <c r="G208" s="82"/>
      <c r="H208" s="82"/>
      <c r="I208" s="82"/>
      <c r="J208" s="82"/>
      <c r="K208" s="82"/>
      <c r="L208" s="82"/>
      <c r="M208" s="82"/>
      <c r="N208" s="82"/>
      <c r="O208" s="82"/>
      <c r="P208" s="82"/>
      <c r="Q208" s="82"/>
      <c r="R208" s="82"/>
      <c r="S208" s="82"/>
      <c r="T208" s="82"/>
      <c r="U208" s="82"/>
      <c r="V208" s="83"/>
    </row>
    <row r="209" spans="3:22" s="66" customFormat="1" ht="39" customHeight="1">
      <c r="C209" s="82"/>
      <c r="D209" s="82"/>
      <c r="E209" s="82"/>
      <c r="F209" s="82"/>
      <c r="G209" s="82"/>
      <c r="H209" s="82"/>
      <c r="I209" s="82"/>
      <c r="J209" s="82"/>
      <c r="K209" s="82"/>
      <c r="L209" s="82"/>
      <c r="M209" s="82"/>
      <c r="N209" s="82"/>
      <c r="O209" s="82"/>
      <c r="P209" s="82"/>
      <c r="Q209" s="82"/>
      <c r="R209" s="82"/>
      <c r="S209" s="82"/>
      <c r="T209" s="82"/>
      <c r="U209" s="82"/>
      <c r="V209" s="83"/>
    </row>
    <row r="210" spans="3:22" s="66" customFormat="1" ht="39" customHeight="1">
      <c r="C210" s="82"/>
      <c r="D210" s="82"/>
      <c r="E210" s="82"/>
      <c r="F210" s="82"/>
      <c r="G210" s="82"/>
      <c r="H210" s="82"/>
      <c r="I210" s="82"/>
      <c r="J210" s="82"/>
      <c r="K210" s="82"/>
      <c r="L210" s="82"/>
      <c r="M210" s="82"/>
      <c r="N210" s="82"/>
      <c r="O210" s="82"/>
      <c r="P210" s="82"/>
      <c r="Q210" s="82"/>
      <c r="R210" s="82"/>
      <c r="S210" s="82"/>
      <c r="T210" s="82"/>
      <c r="U210" s="82"/>
      <c r="V210" s="83"/>
    </row>
    <row r="211" spans="3:22" s="66" customFormat="1" ht="39" customHeight="1">
      <c r="C211" s="82"/>
      <c r="D211" s="82"/>
      <c r="E211" s="82"/>
      <c r="F211" s="82"/>
      <c r="G211" s="82"/>
      <c r="H211" s="82"/>
      <c r="I211" s="82"/>
      <c r="J211" s="82"/>
      <c r="K211" s="82"/>
      <c r="L211" s="82"/>
      <c r="M211" s="82"/>
      <c r="N211" s="82"/>
      <c r="O211" s="82"/>
      <c r="P211" s="82"/>
      <c r="Q211" s="82"/>
      <c r="R211" s="82"/>
      <c r="S211" s="82"/>
      <c r="T211" s="82"/>
      <c r="U211" s="82"/>
      <c r="V211" s="83"/>
    </row>
    <row r="212" spans="3:22" s="66" customFormat="1" ht="39" customHeight="1">
      <c r="C212" s="82"/>
      <c r="D212" s="82"/>
      <c r="E212" s="82"/>
      <c r="F212" s="82"/>
      <c r="G212" s="82"/>
      <c r="H212" s="82"/>
      <c r="I212" s="82"/>
      <c r="J212" s="82"/>
      <c r="K212" s="82"/>
      <c r="L212" s="82"/>
      <c r="M212" s="82"/>
      <c r="N212" s="82"/>
      <c r="O212" s="82"/>
      <c r="P212" s="82"/>
      <c r="Q212" s="82"/>
      <c r="R212" s="82"/>
      <c r="S212" s="82"/>
      <c r="T212" s="82"/>
      <c r="U212" s="82"/>
      <c r="V212" s="83"/>
    </row>
    <row r="213" spans="3:22" s="66" customFormat="1" ht="39" customHeight="1">
      <c r="C213" s="82"/>
      <c r="D213" s="82"/>
      <c r="E213" s="82"/>
      <c r="F213" s="82"/>
      <c r="G213" s="82"/>
      <c r="H213" s="82"/>
      <c r="I213" s="82"/>
      <c r="J213" s="82"/>
      <c r="K213" s="82"/>
      <c r="L213" s="82"/>
      <c r="M213" s="82"/>
      <c r="N213" s="82"/>
      <c r="O213" s="82"/>
      <c r="P213" s="82"/>
      <c r="Q213" s="82"/>
      <c r="R213" s="82"/>
      <c r="S213" s="82"/>
      <c r="T213" s="82"/>
      <c r="U213" s="82"/>
      <c r="V213" s="83"/>
    </row>
    <row r="214" spans="3:22" s="66" customFormat="1" ht="39" customHeight="1">
      <c r="C214" s="82"/>
      <c r="D214" s="82"/>
      <c r="E214" s="82"/>
      <c r="F214" s="82"/>
      <c r="G214" s="82"/>
      <c r="H214" s="82"/>
      <c r="I214" s="82"/>
      <c r="J214" s="82"/>
      <c r="K214" s="82"/>
      <c r="L214" s="82"/>
      <c r="M214" s="82"/>
      <c r="N214" s="82"/>
      <c r="O214" s="82"/>
      <c r="P214" s="82"/>
      <c r="Q214" s="82"/>
      <c r="R214" s="82"/>
      <c r="S214" s="82"/>
      <c r="T214" s="82"/>
      <c r="U214" s="82"/>
      <c r="V214" s="83"/>
    </row>
    <row r="215" spans="3:22" s="66" customFormat="1" ht="39" customHeight="1">
      <c r="C215" s="82"/>
      <c r="D215" s="82"/>
      <c r="E215" s="82"/>
      <c r="F215" s="82"/>
      <c r="G215" s="82"/>
      <c r="H215" s="82"/>
      <c r="I215" s="82"/>
      <c r="J215" s="82"/>
      <c r="K215" s="82"/>
      <c r="L215" s="82"/>
      <c r="M215" s="82"/>
      <c r="N215" s="82"/>
      <c r="O215" s="82"/>
      <c r="P215" s="82"/>
      <c r="Q215" s="82"/>
      <c r="R215" s="82"/>
      <c r="S215" s="82"/>
      <c r="T215" s="82"/>
      <c r="U215" s="82"/>
      <c r="V215" s="83"/>
    </row>
    <row r="216" spans="3:22" s="66" customFormat="1" ht="39" customHeight="1">
      <c r="C216" s="82"/>
      <c r="D216" s="82"/>
      <c r="E216" s="82"/>
      <c r="F216" s="82"/>
      <c r="G216" s="82"/>
      <c r="H216" s="82"/>
      <c r="I216" s="82"/>
      <c r="J216" s="82"/>
      <c r="K216" s="82"/>
      <c r="L216" s="82"/>
      <c r="M216" s="82"/>
      <c r="N216" s="82"/>
      <c r="O216" s="82"/>
      <c r="P216" s="82"/>
      <c r="Q216" s="82"/>
      <c r="R216" s="82"/>
      <c r="S216" s="82"/>
      <c r="T216" s="82"/>
      <c r="U216" s="82"/>
      <c r="V216" s="83"/>
    </row>
    <row r="217" spans="3:22" s="66" customFormat="1" ht="39" customHeight="1">
      <c r="C217" s="82"/>
      <c r="D217" s="82"/>
      <c r="E217" s="82"/>
      <c r="F217" s="82"/>
      <c r="G217" s="82"/>
      <c r="H217" s="82"/>
      <c r="I217" s="82"/>
      <c r="J217" s="82"/>
      <c r="K217" s="82"/>
      <c r="L217" s="82"/>
      <c r="M217" s="82"/>
      <c r="N217" s="82"/>
      <c r="O217" s="82"/>
      <c r="P217" s="82"/>
      <c r="Q217" s="82"/>
      <c r="R217" s="82"/>
      <c r="S217" s="82"/>
      <c r="T217" s="82"/>
      <c r="U217" s="82"/>
      <c r="V217" s="83"/>
    </row>
    <row r="218" spans="3:22" s="66" customFormat="1" ht="39" customHeight="1">
      <c r="C218" s="82"/>
      <c r="D218" s="82"/>
      <c r="E218" s="82"/>
      <c r="F218" s="82"/>
      <c r="G218" s="82"/>
      <c r="H218" s="82"/>
      <c r="I218" s="82"/>
      <c r="J218" s="82"/>
      <c r="K218" s="82"/>
      <c r="L218" s="82"/>
      <c r="M218" s="82"/>
      <c r="N218" s="82"/>
      <c r="O218" s="82"/>
      <c r="P218" s="82"/>
      <c r="Q218" s="82"/>
      <c r="R218" s="82"/>
      <c r="S218" s="82"/>
      <c r="T218" s="82"/>
      <c r="U218" s="82"/>
      <c r="V218" s="83"/>
    </row>
    <row r="219" spans="3:22" s="66" customFormat="1" ht="39" customHeight="1">
      <c r="C219" s="82"/>
      <c r="D219" s="82"/>
      <c r="E219" s="82"/>
      <c r="F219" s="82"/>
      <c r="G219" s="82"/>
      <c r="H219" s="82"/>
      <c r="I219" s="82"/>
      <c r="J219" s="82"/>
      <c r="K219" s="82"/>
      <c r="L219" s="82"/>
      <c r="M219" s="82"/>
      <c r="N219" s="82"/>
      <c r="O219" s="82"/>
      <c r="P219" s="82"/>
      <c r="Q219" s="82"/>
      <c r="R219" s="82"/>
      <c r="S219" s="82"/>
      <c r="T219" s="82"/>
      <c r="U219" s="82"/>
      <c r="V219" s="83"/>
    </row>
    <row r="220" spans="3:22" s="66" customFormat="1" ht="39" customHeight="1">
      <c r="C220" s="82"/>
      <c r="D220" s="82"/>
      <c r="E220" s="82"/>
      <c r="F220" s="82"/>
      <c r="G220" s="82"/>
      <c r="H220" s="82"/>
      <c r="I220" s="82"/>
      <c r="J220" s="82"/>
      <c r="K220" s="82"/>
      <c r="L220" s="82"/>
      <c r="M220" s="82"/>
      <c r="N220" s="82"/>
      <c r="O220" s="82"/>
      <c r="P220" s="82"/>
      <c r="Q220" s="82"/>
      <c r="R220" s="82"/>
      <c r="S220" s="82"/>
      <c r="T220" s="82"/>
      <c r="U220" s="82"/>
      <c r="V220" s="83"/>
    </row>
    <row r="221" spans="3:22" s="66" customFormat="1" ht="39" customHeight="1">
      <c r="C221" s="82"/>
      <c r="D221" s="82"/>
      <c r="E221" s="82"/>
      <c r="F221" s="82"/>
      <c r="G221" s="82"/>
      <c r="H221" s="82"/>
      <c r="I221" s="82"/>
      <c r="J221" s="82"/>
      <c r="K221" s="82"/>
      <c r="L221" s="82"/>
      <c r="M221" s="82"/>
      <c r="N221" s="82"/>
      <c r="O221" s="82"/>
      <c r="P221" s="82"/>
      <c r="Q221" s="82"/>
      <c r="R221" s="82"/>
      <c r="S221" s="82"/>
      <c r="T221" s="82"/>
      <c r="U221" s="82"/>
      <c r="V221" s="83"/>
    </row>
    <row r="222" spans="3:22" s="66" customFormat="1" ht="39" customHeight="1">
      <c r="C222" s="82"/>
      <c r="D222" s="82"/>
      <c r="E222" s="82"/>
      <c r="F222" s="82"/>
      <c r="G222" s="82"/>
      <c r="H222" s="82"/>
      <c r="I222" s="82"/>
      <c r="J222" s="82"/>
      <c r="K222" s="82"/>
      <c r="L222" s="82"/>
      <c r="M222" s="82"/>
      <c r="N222" s="82"/>
      <c r="O222" s="82"/>
      <c r="P222" s="82"/>
      <c r="Q222" s="82"/>
      <c r="R222" s="82"/>
      <c r="S222" s="82"/>
      <c r="T222" s="82"/>
      <c r="U222" s="82"/>
      <c r="V222" s="83"/>
    </row>
    <row r="223" spans="3:22" s="66" customFormat="1" ht="39" customHeight="1">
      <c r="C223" s="82"/>
      <c r="D223" s="82"/>
      <c r="E223" s="82"/>
      <c r="F223" s="82"/>
      <c r="G223" s="82"/>
      <c r="H223" s="82"/>
      <c r="I223" s="82"/>
      <c r="J223" s="82"/>
      <c r="K223" s="82"/>
      <c r="L223" s="82"/>
      <c r="M223" s="82"/>
      <c r="N223" s="82"/>
      <c r="O223" s="82"/>
      <c r="P223" s="82"/>
      <c r="Q223" s="82"/>
      <c r="R223" s="82"/>
      <c r="S223" s="82"/>
      <c r="T223" s="82"/>
      <c r="U223" s="82"/>
      <c r="V223" s="83"/>
    </row>
    <row r="224" spans="3:22" s="66" customFormat="1" ht="39" customHeight="1">
      <c r="C224" s="82"/>
      <c r="D224" s="82"/>
      <c r="E224" s="82"/>
      <c r="F224" s="82"/>
      <c r="G224" s="82"/>
      <c r="H224" s="82"/>
      <c r="I224" s="82"/>
      <c r="J224" s="82"/>
      <c r="K224" s="82"/>
      <c r="L224" s="82"/>
      <c r="M224" s="82"/>
      <c r="N224" s="82"/>
      <c r="O224" s="82"/>
      <c r="P224" s="82"/>
      <c r="Q224" s="82"/>
      <c r="R224" s="82"/>
      <c r="S224" s="82"/>
      <c r="T224" s="82"/>
      <c r="U224" s="82"/>
      <c r="V224" s="83"/>
    </row>
    <row r="225" spans="3:22" s="66" customFormat="1" ht="39" customHeight="1">
      <c r="C225" s="82"/>
      <c r="D225" s="82"/>
      <c r="E225" s="82"/>
      <c r="F225" s="82"/>
      <c r="G225" s="82"/>
      <c r="H225" s="82"/>
      <c r="I225" s="82"/>
      <c r="J225" s="82"/>
      <c r="K225" s="82"/>
      <c r="L225" s="82"/>
      <c r="M225" s="82"/>
      <c r="N225" s="82"/>
      <c r="O225" s="82"/>
      <c r="P225" s="82"/>
      <c r="Q225" s="82"/>
      <c r="R225" s="82"/>
      <c r="S225" s="82"/>
      <c r="T225" s="82"/>
      <c r="U225" s="82"/>
      <c r="V225" s="83"/>
    </row>
    <row r="226" spans="3:22" s="66" customFormat="1" ht="39" customHeight="1">
      <c r="C226" s="82"/>
      <c r="D226" s="82"/>
      <c r="E226" s="82"/>
      <c r="F226" s="82"/>
      <c r="G226" s="82"/>
      <c r="H226" s="82"/>
      <c r="I226" s="82"/>
      <c r="J226" s="82"/>
      <c r="K226" s="82"/>
      <c r="L226" s="82"/>
      <c r="M226" s="82"/>
      <c r="N226" s="82"/>
      <c r="O226" s="82"/>
      <c r="P226" s="82"/>
      <c r="Q226" s="82"/>
      <c r="R226" s="82"/>
      <c r="S226" s="82"/>
      <c r="T226" s="82"/>
      <c r="U226" s="82"/>
      <c r="V226" s="83"/>
    </row>
    <row r="227" spans="3:22" s="66" customFormat="1" ht="39" customHeight="1">
      <c r="C227" s="82"/>
      <c r="D227" s="82"/>
      <c r="E227" s="82"/>
      <c r="F227" s="82"/>
      <c r="G227" s="82"/>
      <c r="H227" s="82"/>
      <c r="I227" s="82"/>
      <c r="J227" s="82"/>
      <c r="K227" s="82"/>
      <c r="L227" s="82"/>
      <c r="M227" s="82"/>
      <c r="N227" s="82"/>
      <c r="O227" s="82"/>
      <c r="P227" s="82"/>
      <c r="Q227" s="82"/>
      <c r="R227" s="82"/>
      <c r="S227" s="82"/>
      <c r="T227" s="82"/>
      <c r="U227" s="82"/>
      <c r="V227" s="83"/>
    </row>
    <row r="228" spans="3:22" s="66" customFormat="1" ht="39" customHeight="1">
      <c r="C228" s="82"/>
      <c r="D228" s="82"/>
      <c r="E228" s="82"/>
      <c r="F228" s="82"/>
      <c r="G228" s="82"/>
      <c r="H228" s="82"/>
      <c r="I228" s="82"/>
      <c r="J228" s="82"/>
      <c r="K228" s="82"/>
      <c r="L228" s="82"/>
      <c r="M228" s="82"/>
      <c r="N228" s="82"/>
      <c r="O228" s="82"/>
      <c r="P228" s="82"/>
      <c r="Q228" s="82"/>
      <c r="R228" s="82"/>
      <c r="S228" s="82"/>
      <c r="T228" s="82"/>
      <c r="U228" s="82"/>
      <c r="V228" s="83"/>
    </row>
    <row r="229" spans="3:22" s="66" customFormat="1" ht="39" customHeight="1">
      <c r="C229" s="82"/>
      <c r="D229" s="82"/>
      <c r="E229" s="82"/>
      <c r="F229" s="82"/>
      <c r="G229" s="82"/>
      <c r="H229" s="82"/>
      <c r="I229" s="82"/>
      <c r="J229" s="82"/>
      <c r="K229" s="82"/>
      <c r="L229" s="82"/>
      <c r="M229" s="82"/>
      <c r="N229" s="82"/>
      <c r="O229" s="82"/>
      <c r="P229" s="82"/>
      <c r="Q229" s="82"/>
      <c r="R229" s="82"/>
      <c r="S229" s="82"/>
      <c r="T229" s="82"/>
      <c r="U229" s="82"/>
      <c r="V229" s="83"/>
    </row>
    <row r="230" spans="3:22" s="66" customFormat="1" ht="39" customHeight="1">
      <c r="C230" s="82"/>
      <c r="D230" s="82"/>
      <c r="E230" s="82"/>
      <c r="F230" s="82"/>
      <c r="G230" s="82"/>
      <c r="H230" s="82"/>
      <c r="I230" s="82"/>
      <c r="J230" s="82"/>
      <c r="K230" s="82"/>
      <c r="L230" s="82"/>
      <c r="M230" s="82"/>
      <c r="N230" s="82"/>
      <c r="O230" s="82"/>
      <c r="P230" s="82"/>
      <c r="Q230" s="82"/>
      <c r="R230" s="82"/>
      <c r="S230" s="82"/>
      <c r="T230" s="82"/>
      <c r="U230" s="82"/>
      <c r="V230" s="83"/>
    </row>
    <row r="231" spans="3:22" s="66" customFormat="1" ht="39" customHeight="1">
      <c r="C231" s="82"/>
      <c r="D231" s="82"/>
      <c r="E231" s="82"/>
      <c r="F231" s="82"/>
      <c r="G231" s="82"/>
      <c r="H231" s="82"/>
      <c r="I231" s="82"/>
      <c r="J231" s="82"/>
      <c r="K231" s="82"/>
      <c r="L231" s="82"/>
      <c r="M231" s="82"/>
      <c r="N231" s="82"/>
      <c r="O231" s="82"/>
      <c r="P231" s="82"/>
      <c r="Q231" s="82"/>
      <c r="R231" s="82"/>
      <c r="S231" s="82"/>
      <c r="T231" s="82"/>
      <c r="U231" s="82"/>
      <c r="V231" s="83"/>
    </row>
    <row r="232" spans="3:22" s="66" customFormat="1" ht="39" customHeight="1">
      <c r="C232" s="82"/>
      <c r="D232" s="82"/>
      <c r="E232" s="82"/>
      <c r="F232" s="82"/>
      <c r="G232" s="82"/>
      <c r="H232" s="82"/>
      <c r="I232" s="82"/>
      <c r="J232" s="82"/>
      <c r="K232" s="82"/>
      <c r="L232" s="82"/>
      <c r="M232" s="82"/>
      <c r="N232" s="82"/>
      <c r="O232" s="82"/>
      <c r="P232" s="82"/>
      <c r="Q232" s="82"/>
      <c r="R232" s="82"/>
      <c r="S232" s="82"/>
      <c r="T232" s="82"/>
      <c r="U232" s="82"/>
      <c r="V232" s="83"/>
    </row>
    <row r="233" spans="3:22" s="66" customFormat="1" ht="39" customHeight="1">
      <c r="C233" s="82"/>
      <c r="D233" s="82"/>
      <c r="E233" s="82"/>
      <c r="F233" s="82"/>
      <c r="G233" s="82"/>
      <c r="H233" s="82"/>
      <c r="I233" s="82"/>
      <c r="J233" s="82"/>
      <c r="K233" s="82"/>
      <c r="L233" s="82"/>
      <c r="M233" s="82"/>
      <c r="N233" s="82"/>
      <c r="O233" s="82"/>
      <c r="P233" s="82"/>
      <c r="Q233" s="82"/>
      <c r="R233" s="82"/>
      <c r="S233" s="82"/>
      <c r="T233" s="82"/>
      <c r="U233" s="82"/>
      <c r="V233" s="83"/>
    </row>
    <row r="234" spans="3:22" s="66" customFormat="1" ht="39" customHeight="1">
      <c r="C234" s="82"/>
      <c r="D234" s="82"/>
      <c r="E234" s="82"/>
      <c r="F234" s="82"/>
      <c r="G234" s="82"/>
      <c r="H234" s="82"/>
      <c r="I234" s="82"/>
      <c r="J234" s="82"/>
      <c r="K234" s="82"/>
      <c r="L234" s="82"/>
      <c r="M234" s="82"/>
      <c r="N234" s="82"/>
      <c r="O234" s="82"/>
      <c r="P234" s="82"/>
      <c r="Q234" s="82"/>
      <c r="R234" s="82"/>
      <c r="S234" s="82"/>
      <c r="T234" s="82"/>
      <c r="U234" s="82"/>
      <c r="V234" s="83"/>
    </row>
    <row r="235" spans="3:22" s="66" customFormat="1" ht="39" customHeight="1">
      <c r="C235" s="82"/>
      <c r="D235" s="82"/>
      <c r="E235" s="82"/>
      <c r="F235" s="82"/>
      <c r="G235" s="82"/>
      <c r="H235" s="82"/>
      <c r="I235" s="82"/>
      <c r="J235" s="82"/>
      <c r="K235" s="82"/>
      <c r="L235" s="82"/>
      <c r="M235" s="82"/>
      <c r="N235" s="82"/>
      <c r="O235" s="82"/>
      <c r="P235" s="82"/>
      <c r="Q235" s="82"/>
      <c r="R235" s="82"/>
      <c r="S235" s="82"/>
      <c r="T235" s="82"/>
      <c r="U235" s="82"/>
      <c r="V235" s="83"/>
    </row>
    <row r="236" spans="3:22" s="66" customFormat="1" ht="39" customHeight="1">
      <c r="C236" s="82"/>
      <c r="D236" s="82"/>
      <c r="E236" s="82"/>
      <c r="F236" s="82"/>
      <c r="G236" s="82"/>
      <c r="H236" s="82"/>
      <c r="I236" s="82"/>
      <c r="J236" s="82"/>
      <c r="K236" s="82"/>
      <c r="L236" s="82"/>
      <c r="M236" s="82"/>
      <c r="N236" s="82"/>
      <c r="O236" s="82"/>
      <c r="P236" s="82"/>
      <c r="Q236" s="82"/>
      <c r="R236" s="82"/>
      <c r="S236" s="82"/>
      <c r="T236" s="82"/>
      <c r="U236" s="82"/>
      <c r="V236" s="83"/>
    </row>
    <row r="237" spans="3:22" s="66" customFormat="1" ht="39" customHeight="1">
      <c r="C237" s="82"/>
      <c r="D237" s="82"/>
      <c r="E237" s="82"/>
      <c r="F237" s="82"/>
      <c r="G237" s="82"/>
      <c r="H237" s="82"/>
      <c r="I237" s="82"/>
      <c r="J237" s="82"/>
      <c r="K237" s="82"/>
      <c r="L237" s="82"/>
      <c r="M237" s="82"/>
      <c r="N237" s="82"/>
      <c r="O237" s="82"/>
      <c r="P237" s="82"/>
      <c r="Q237" s="82"/>
      <c r="R237" s="82"/>
      <c r="S237" s="82"/>
      <c r="T237" s="82"/>
      <c r="U237" s="82"/>
      <c r="V237" s="83"/>
    </row>
    <row r="238" spans="3:22" s="66" customFormat="1" ht="39" customHeight="1">
      <c r="C238" s="82"/>
      <c r="D238" s="82"/>
      <c r="E238" s="82"/>
      <c r="F238" s="82"/>
      <c r="G238" s="82"/>
      <c r="H238" s="82"/>
      <c r="I238" s="82"/>
      <c r="J238" s="82"/>
      <c r="K238" s="82"/>
      <c r="L238" s="82"/>
      <c r="M238" s="82"/>
      <c r="N238" s="82"/>
      <c r="O238" s="82"/>
      <c r="P238" s="82"/>
      <c r="Q238" s="82"/>
      <c r="R238" s="82"/>
      <c r="S238" s="82"/>
      <c r="T238" s="82"/>
      <c r="U238" s="82"/>
      <c r="V238" s="83"/>
    </row>
    <row r="239" spans="3:22" s="66" customFormat="1" ht="39" customHeight="1">
      <c r="C239" s="82"/>
      <c r="D239" s="82"/>
      <c r="E239" s="82"/>
      <c r="F239" s="82"/>
      <c r="G239" s="82"/>
      <c r="H239" s="82"/>
      <c r="I239" s="82"/>
      <c r="J239" s="82"/>
      <c r="K239" s="82"/>
      <c r="L239" s="82"/>
      <c r="M239" s="82"/>
      <c r="N239" s="82"/>
      <c r="O239" s="82"/>
      <c r="P239" s="82"/>
      <c r="Q239" s="82"/>
      <c r="R239" s="82"/>
      <c r="S239" s="82"/>
      <c r="T239" s="82"/>
      <c r="U239" s="82"/>
      <c r="V239" s="83"/>
    </row>
    <row r="240" spans="3:22" s="66" customFormat="1" ht="39" customHeight="1">
      <c r="C240" s="82"/>
      <c r="D240" s="82"/>
      <c r="E240" s="82"/>
      <c r="F240" s="82"/>
      <c r="G240" s="82"/>
      <c r="H240" s="82"/>
      <c r="I240" s="82"/>
      <c r="J240" s="82"/>
      <c r="K240" s="82"/>
      <c r="L240" s="82"/>
      <c r="M240" s="82"/>
      <c r="N240" s="82"/>
      <c r="O240" s="82"/>
      <c r="P240" s="82"/>
      <c r="Q240" s="82"/>
      <c r="R240" s="82"/>
      <c r="S240" s="82"/>
      <c r="T240" s="82"/>
      <c r="U240" s="82"/>
      <c r="V240" s="83"/>
    </row>
    <row r="241" spans="3:22" s="66" customFormat="1" ht="39" customHeight="1">
      <c r="C241" s="82"/>
      <c r="D241" s="82"/>
      <c r="E241" s="82"/>
      <c r="F241" s="82"/>
      <c r="G241" s="82"/>
      <c r="H241" s="82"/>
      <c r="I241" s="82"/>
      <c r="J241" s="82"/>
      <c r="K241" s="82"/>
      <c r="L241" s="82"/>
      <c r="M241" s="82"/>
      <c r="N241" s="82"/>
      <c r="O241" s="82"/>
      <c r="P241" s="82"/>
      <c r="Q241" s="82"/>
      <c r="R241" s="82"/>
      <c r="S241" s="82"/>
      <c r="T241" s="82"/>
      <c r="U241" s="82"/>
      <c r="V241" s="83"/>
    </row>
    <row r="242" spans="3:22" s="66" customFormat="1" ht="39" customHeight="1">
      <c r="C242" s="82"/>
      <c r="D242" s="82"/>
      <c r="E242" s="82"/>
      <c r="F242" s="82"/>
      <c r="G242" s="82"/>
      <c r="H242" s="82"/>
      <c r="I242" s="82"/>
      <c r="J242" s="82"/>
      <c r="K242" s="82"/>
      <c r="L242" s="82"/>
      <c r="M242" s="82"/>
      <c r="N242" s="82"/>
      <c r="O242" s="82"/>
      <c r="P242" s="82"/>
      <c r="Q242" s="82"/>
      <c r="R242" s="82"/>
      <c r="S242" s="82"/>
      <c r="T242" s="82"/>
      <c r="U242" s="82"/>
      <c r="V242" s="83"/>
    </row>
    <row r="243" spans="3:22" s="66" customFormat="1" ht="39" customHeight="1">
      <c r="C243" s="82"/>
      <c r="D243" s="82"/>
      <c r="E243" s="82"/>
      <c r="F243" s="82"/>
      <c r="G243" s="82"/>
      <c r="H243" s="82"/>
      <c r="I243" s="82"/>
      <c r="J243" s="82"/>
      <c r="K243" s="82"/>
      <c r="L243" s="82"/>
      <c r="M243" s="82"/>
      <c r="N243" s="82"/>
      <c r="O243" s="82"/>
      <c r="P243" s="82"/>
      <c r="Q243" s="82"/>
      <c r="R243" s="82"/>
      <c r="S243" s="82"/>
      <c r="T243" s="82"/>
      <c r="U243" s="82"/>
      <c r="V243" s="83"/>
    </row>
    <row r="244" spans="3:22" s="66" customFormat="1" ht="39" customHeight="1">
      <c r="C244" s="82"/>
      <c r="D244" s="82"/>
      <c r="E244" s="82"/>
      <c r="F244" s="82"/>
      <c r="G244" s="82"/>
      <c r="H244" s="82"/>
      <c r="I244" s="82"/>
      <c r="J244" s="82"/>
      <c r="K244" s="82"/>
      <c r="L244" s="82"/>
      <c r="M244" s="82"/>
      <c r="N244" s="82"/>
      <c r="O244" s="82"/>
      <c r="P244" s="82"/>
      <c r="Q244" s="82"/>
      <c r="R244" s="82"/>
      <c r="S244" s="82"/>
      <c r="T244" s="82"/>
      <c r="U244" s="82"/>
      <c r="V244" s="83"/>
    </row>
    <row r="245" spans="3:22" s="66" customFormat="1" ht="39" customHeight="1">
      <c r="C245" s="82"/>
      <c r="D245" s="82"/>
      <c r="E245" s="82"/>
      <c r="F245" s="82"/>
      <c r="G245" s="82"/>
      <c r="H245" s="82"/>
      <c r="I245" s="82"/>
      <c r="J245" s="82"/>
      <c r="K245" s="82"/>
      <c r="L245" s="82"/>
      <c r="M245" s="82"/>
      <c r="N245" s="82"/>
      <c r="O245" s="82"/>
      <c r="P245" s="82"/>
      <c r="Q245" s="82"/>
      <c r="R245" s="82"/>
      <c r="S245" s="82"/>
      <c r="T245" s="82"/>
      <c r="U245" s="82"/>
      <c r="V245" s="83"/>
    </row>
    <row r="246" spans="3:22" s="66" customFormat="1" ht="39" customHeight="1">
      <c r="C246" s="82"/>
      <c r="D246" s="82"/>
      <c r="E246" s="82"/>
      <c r="F246" s="82"/>
      <c r="G246" s="82"/>
      <c r="H246" s="82"/>
      <c r="I246" s="82"/>
      <c r="J246" s="82"/>
      <c r="K246" s="82"/>
      <c r="L246" s="82"/>
      <c r="M246" s="82"/>
      <c r="N246" s="82"/>
      <c r="O246" s="82"/>
      <c r="P246" s="82"/>
      <c r="Q246" s="82"/>
      <c r="R246" s="82"/>
      <c r="S246" s="82"/>
      <c r="T246" s="82"/>
      <c r="U246" s="82"/>
      <c r="V246" s="83"/>
    </row>
    <row r="247" spans="3:22" s="66" customFormat="1" ht="39" customHeight="1">
      <c r="C247" s="82"/>
      <c r="D247" s="82"/>
      <c r="E247" s="82"/>
      <c r="F247" s="82"/>
      <c r="G247" s="82"/>
      <c r="H247" s="82"/>
      <c r="I247" s="82"/>
      <c r="J247" s="82"/>
      <c r="K247" s="82"/>
      <c r="L247" s="82"/>
      <c r="M247" s="82"/>
      <c r="N247" s="82"/>
      <c r="O247" s="82"/>
      <c r="P247" s="82"/>
      <c r="Q247" s="82"/>
      <c r="R247" s="82"/>
      <c r="S247" s="82"/>
      <c r="T247" s="82"/>
      <c r="U247" s="82"/>
      <c r="V247" s="83"/>
    </row>
    <row r="248" spans="3:22" s="66" customFormat="1" ht="39" customHeight="1">
      <c r="C248" s="82"/>
      <c r="D248" s="82"/>
      <c r="E248" s="82"/>
      <c r="F248" s="82"/>
      <c r="G248" s="82"/>
      <c r="H248" s="82"/>
      <c r="I248" s="82"/>
      <c r="J248" s="82"/>
      <c r="K248" s="82"/>
      <c r="L248" s="82"/>
      <c r="M248" s="82"/>
      <c r="N248" s="82"/>
      <c r="O248" s="82"/>
      <c r="P248" s="82"/>
      <c r="Q248" s="82"/>
      <c r="R248" s="82"/>
      <c r="S248" s="82"/>
      <c r="T248" s="82"/>
      <c r="U248" s="82"/>
      <c r="V248" s="83"/>
    </row>
    <row r="249" spans="3:22" s="66" customFormat="1" ht="39" customHeight="1">
      <c r="C249" s="82"/>
      <c r="D249" s="82"/>
      <c r="E249" s="82"/>
      <c r="F249" s="82"/>
      <c r="G249" s="82"/>
      <c r="H249" s="82"/>
      <c r="I249" s="82"/>
      <c r="J249" s="82"/>
      <c r="K249" s="82"/>
      <c r="L249" s="82"/>
      <c r="M249" s="82"/>
      <c r="N249" s="82"/>
      <c r="O249" s="82"/>
      <c r="P249" s="82"/>
      <c r="Q249" s="82"/>
      <c r="R249" s="82"/>
      <c r="S249" s="82"/>
      <c r="T249" s="82"/>
      <c r="U249" s="82"/>
      <c r="V249" s="83"/>
    </row>
    <row r="250" spans="3:22" s="66" customFormat="1" ht="39" customHeight="1">
      <c r="C250" s="82"/>
      <c r="D250" s="82"/>
      <c r="E250" s="82"/>
      <c r="F250" s="82"/>
      <c r="G250" s="82"/>
      <c r="H250" s="82"/>
      <c r="I250" s="82"/>
      <c r="J250" s="82"/>
      <c r="K250" s="82"/>
      <c r="L250" s="82"/>
      <c r="M250" s="82"/>
      <c r="N250" s="82"/>
      <c r="O250" s="82"/>
      <c r="P250" s="82"/>
      <c r="Q250" s="82"/>
      <c r="R250" s="82"/>
      <c r="S250" s="82"/>
      <c r="T250" s="82"/>
      <c r="U250" s="82"/>
      <c r="V250" s="83"/>
    </row>
    <row r="251" spans="3:22" s="66" customFormat="1" ht="39" customHeight="1">
      <c r="C251" s="82"/>
      <c r="D251" s="82"/>
      <c r="E251" s="82"/>
      <c r="F251" s="82"/>
      <c r="G251" s="82"/>
      <c r="H251" s="82"/>
      <c r="I251" s="82"/>
      <c r="J251" s="82"/>
      <c r="K251" s="82"/>
      <c r="L251" s="82"/>
      <c r="M251" s="82"/>
      <c r="N251" s="82"/>
      <c r="O251" s="82"/>
      <c r="P251" s="82"/>
      <c r="Q251" s="82"/>
      <c r="R251" s="82"/>
      <c r="S251" s="82"/>
      <c r="T251" s="82"/>
      <c r="U251" s="82"/>
      <c r="V251" s="83"/>
    </row>
    <row r="252" spans="3:22" s="66" customFormat="1" ht="39" customHeight="1">
      <c r="C252" s="82"/>
      <c r="D252" s="82"/>
      <c r="E252" s="82"/>
      <c r="F252" s="82"/>
      <c r="G252" s="82"/>
      <c r="H252" s="82"/>
      <c r="I252" s="82"/>
      <c r="J252" s="82"/>
      <c r="K252" s="82"/>
      <c r="L252" s="82"/>
      <c r="M252" s="82"/>
      <c r="N252" s="82"/>
      <c r="O252" s="82"/>
      <c r="P252" s="82"/>
      <c r="Q252" s="82"/>
      <c r="R252" s="82"/>
      <c r="S252" s="82"/>
      <c r="T252" s="82"/>
      <c r="U252" s="82"/>
      <c r="V252" s="83"/>
    </row>
    <row r="253" spans="3:22" s="66" customFormat="1" ht="39" customHeight="1">
      <c r="C253" s="82"/>
      <c r="D253" s="82"/>
      <c r="E253" s="82"/>
      <c r="F253" s="82"/>
      <c r="G253" s="82"/>
      <c r="H253" s="82"/>
      <c r="I253" s="82"/>
      <c r="J253" s="82"/>
      <c r="K253" s="82"/>
      <c r="L253" s="82"/>
      <c r="M253" s="82"/>
      <c r="N253" s="82"/>
      <c r="O253" s="82"/>
      <c r="P253" s="82"/>
      <c r="Q253" s="82"/>
      <c r="R253" s="82"/>
      <c r="S253" s="82"/>
      <c r="T253" s="82"/>
      <c r="U253" s="82"/>
      <c r="V253" s="83"/>
    </row>
    <row r="254" spans="3:22" s="66" customFormat="1" ht="39" customHeight="1">
      <c r="C254" s="82"/>
      <c r="D254" s="82"/>
      <c r="E254" s="82"/>
      <c r="F254" s="82"/>
      <c r="G254" s="82"/>
      <c r="H254" s="82"/>
      <c r="I254" s="82"/>
      <c r="J254" s="82"/>
      <c r="K254" s="82"/>
      <c r="L254" s="82"/>
      <c r="M254" s="82"/>
      <c r="N254" s="82"/>
      <c r="O254" s="82"/>
      <c r="P254" s="82"/>
      <c r="Q254" s="82"/>
      <c r="R254" s="82"/>
      <c r="S254" s="82"/>
      <c r="T254" s="82"/>
      <c r="U254" s="82"/>
      <c r="V254" s="83"/>
    </row>
    <row r="255" spans="3:22" s="66" customFormat="1" ht="39" customHeight="1">
      <c r="C255" s="82"/>
      <c r="D255" s="82"/>
      <c r="E255" s="82"/>
      <c r="F255" s="82"/>
      <c r="G255" s="82"/>
      <c r="H255" s="82"/>
      <c r="I255" s="82"/>
      <c r="J255" s="82"/>
      <c r="K255" s="82"/>
      <c r="L255" s="82"/>
      <c r="M255" s="82"/>
      <c r="N255" s="82"/>
      <c r="O255" s="82"/>
      <c r="P255" s="82"/>
      <c r="Q255" s="82"/>
      <c r="R255" s="82"/>
      <c r="S255" s="82"/>
      <c r="T255" s="82"/>
      <c r="U255" s="82"/>
      <c r="V255" s="83"/>
    </row>
    <row r="256" spans="3:22" s="66" customFormat="1" ht="39" customHeight="1">
      <c r="C256" s="82"/>
      <c r="D256" s="82"/>
      <c r="E256" s="82"/>
      <c r="F256" s="82"/>
      <c r="G256" s="82"/>
      <c r="H256" s="82"/>
      <c r="I256" s="82"/>
      <c r="J256" s="82"/>
      <c r="K256" s="82"/>
      <c r="L256" s="82"/>
      <c r="M256" s="82"/>
      <c r="N256" s="82"/>
      <c r="O256" s="82"/>
      <c r="P256" s="82"/>
      <c r="Q256" s="82"/>
      <c r="R256" s="82"/>
      <c r="S256" s="82"/>
      <c r="T256" s="82"/>
      <c r="U256" s="82"/>
      <c r="V256" s="83"/>
    </row>
    <row r="257" spans="3:22" s="66" customFormat="1" ht="39" customHeight="1">
      <c r="C257" s="82"/>
      <c r="D257" s="82"/>
      <c r="E257" s="82"/>
      <c r="F257" s="82"/>
      <c r="G257" s="82"/>
      <c r="H257" s="82"/>
      <c r="I257" s="82"/>
      <c r="J257" s="82"/>
      <c r="K257" s="82"/>
      <c r="L257" s="82"/>
      <c r="M257" s="82"/>
      <c r="N257" s="82"/>
      <c r="O257" s="82"/>
      <c r="P257" s="82"/>
      <c r="Q257" s="82"/>
      <c r="R257" s="82"/>
      <c r="S257" s="82"/>
      <c r="T257" s="82"/>
      <c r="U257" s="82"/>
      <c r="V257" s="83"/>
    </row>
    <row r="258" spans="3:22" s="66" customFormat="1" ht="39" customHeight="1">
      <c r="C258" s="82"/>
      <c r="D258" s="82"/>
      <c r="E258" s="82"/>
      <c r="F258" s="82"/>
      <c r="G258" s="82"/>
      <c r="H258" s="82"/>
      <c r="I258" s="82"/>
      <c r="J258" s="82"/>
      <c r="K258" s="82"/>
      <c r="L258" s="82"/>
      <c r="M258" s="82"/>
      <c r="N258" s="82"/>
      <c r="O258" s="82"/>
      <c r="P258" s="82"/>
      <c r="Q258" s="82"/>
      <c r="R258" s="82"/>
      <c r="S258" s="82"/>
      <c r="T258" s="82"/>
      <c r="U258" s="82"/>
      <c r="V258" s="83"/>
    </row>
    <row r="259" spans="3:22" s="66" customFormat="1" ht="39" customHeight="1">
      <c r="C259" s="82"/>
      <c r="D259" s="82"/>
      <c r="E259" s="82"/>
      <c r="F259" s="82"/>
      <c r="G259" s="82"/>
      <c r="H259" s="82"/>
      <c r="I259" s="82"/>
      <c r="J259" s="82"/>
      <c r="K259" s="82"/>
      <c r="L259" s="82"/>
      <c r="M259" s="82"/>
      <c r="N259" s="82"/>
      <c r="O259" s="82"/>
      <c r="P259" s="82"/>
      <c r="Q259" s="82"/>
      <c r="R259" s="82"/>
      <c r="S259" s="82"/>
      <c r="T259" s="82"/>
      <c r="U259" s="82"/>
      <c r="V259" s="83"/>
    </row>
    <row r="260" spans="3:22" s="66" customFormat="1" ht="39" customHeight="1">
      <c r="C260" s="82"/>
      <c r="D260" s="82"/>
      <c r="E260" s="82"/>
      <c r="F260" s="82"/>
      <c r="G260" s="82"/>
      <c r="H260" s="82"/>
      <c r="I260" s="82"/>
      <c r="J260" s="82"/>
      <c r="K260" s="82"/>
      <c r="L260" s="82"/>
      <c r="M260" s="82"/>
      <c r="N260" s="82"/>
      <c r="O260" s="82"/>
      <c r="P260" s="82"/>
      <c r="Q260" s="82"/>
      <c r="R260" s="82"/>
      <c r="S260" s="82"/>
      <c r="T260" s="82"/>
      <c r="U260" s="82"/>
      <c r="V260" s="83"/>
    </row>
    <row r="261" spans="3:22" s="66" customFormat="1" ht="39" customHeight="1">
      <c r="C261" s="82"/>
      <c r="D261" s="82"/>
      <c r="E261" s="82"/>
      <c r="F261" s="82"/>
      <c r="G261" s="82"/>
      <c r="H261" s="82"/>
      <c r="I261" s="82"/>
      <c r="J261" s="82"/>
      <c r="K261" s="82"/>
      <c r="L261" s="82"/>
      <c r="M261" s="82"/>
      <c r="N261" s="82"/>
      <c r="O261" s="82"/>
      <c r="P261" s="82"/>
      <c r="Q261" s="82"/>
      <c r="R261" s="82"/>
      <c r="S261" s="82"/>
      <c r="T261" s="82"/>
      <c r="U261" s="82"/>
      <c r="V261" s="83"/>
    </row>
    <row r="262" spans="3:22" s="66" customFormat="1" ht="39" customHeight="1">
      <c r="C262" s="82"/>
      <c r="D262" s="82"/>
      <c r="E262" s="82"/>
      <c r="F262" s="82"/>
      <c r="G262" s="82"/>
      <c r="H262" s="82"/>
      <c r="I262" s="82"/>
      <c r="J262" s="82"/>
      <c r="K262" s="82"/>
      <c r="L262" s="82"/>
      <c r="M262" s="82"/>
      <c r="N262" s="82"/>
      <c r="O262" s="82"/>
      <c r="P262" s="82"/>
      <c r="Q262" s="82"/>
      <c r="R262" s="82"/>
      <c r="S262" s="82"/>
      <c r="T262" s="82"/>
      <c r="U262" s="82"/>
      <c r="V262" s="83"/>
    </row>
    <row r="263" spans="3:22" s="66" customFormat="1" ht="39" customHeight="1">
      <c r="C263" s="82"/>
      <c r="D263" s="82"/>
      <c r="E263" s="82"/>
      <c r="F263" s="82"/>
      <c r="G263" s="82"/>
      <c r="H263" s="82"/>
      <c r="I263" s="82"/>
      <c r="J263" s="82"/>
      <c r="K263" s="82"/>
      <c r="L263" s="82"/>
      <c r="M263" s="82"/>
      <c r="N263" s="82"/>
      <c r="O263" s="82"/>
      <c r="P263" s="82"/>
      <c r="Q263" s="82"/>
      <c r="R263" s="82"/>
      <c r="S263" s="82"/>
      <c r="T263" s="82"/>
      <c r="U263" s="82"/>
      <c r="V263" s="83"/>
    </row>
    <row r="264" spans="3:22" s="66" customFormat="1" ht="39" customHeight="1">
      <c r="C264" s="82"/>
      <c r="D264" s="82"/>
      <c r="E264" s="82"/>
      <c r="F264" s="82"/>
      <c r="G264" s="82"/>
      <c r="H264" s="82"/>
      <c r="I264" s="82"/>
      <c r="J264" s="82"/>
      <c r="K264" s="82"/>
      <c r="L264" s="82"/>
      <c r="M264" s="82"/>
      <c r="N264" s="82"/>
      <c r="O264" s="82"/>
      <c r="P264" s="82"/>
      <c r="Q264" s="82"/>
      <c r="R264" s="82"/>
      <c r="S264" s="82"/>
      <c r="T264" s="82"/>
      <c r="U264" s="82"/>
      <c r="V264" s="83"/>
    </row>
    <row r="265" spans="3:22" s="66" customFormat="1" ht="39" customHeight="1">
      <c r="C265" s="82"/>
      <c r="D265" s="82"/>
      <c r="E265" s="82"/>
      <c r="F265" s="82"/>
      <c r="G265" s="82"/>
      <c r="H265" s="82"/>
      <c r="I265" s="82"/>
      <c r="J265" s="82"/>
      <c r="K265" s="82"/>
      <c r="L265" s="82"/>
      <c r="M265" s="82"/>
      <c r="N265" s="82"/>
      <c r="O265" s="82"/>
      <c r="P265" s="82"/>
      <c r="Q265" s="82"/>
      <c r="R265" s="82"/>
      <c r="S265" s="82"/>
      <c r="T265" s="82"/>
      <c r="U265" s="82"/>
      <c r="V265" s="83"/>
    </row>
    <row r="266" spans="3:22" s="66" customFormat="1" ht="39" customHeight="1">
      <c r="C266" s="82"/>
      <c r="D266" s="82"/>
      <c r="E266" s="82"/>
      <c r="F266" s="82"/>
      <c r="G266" s="82"/>
      <c r="H266" s="82"/>
      <c r="I266" s="82"/>
      <c r="J266" s="82"/>
      <c r="K266" s="82"/>
      <c r="L266" s="82"/>
      <c r="M266" s="82"/>
      <c r="N266" s="82"/>
      <c r="O266" s="82"/>
      <c r="P266" s="82"/>
      <c r="Q266" s="82"/>
      <c r="R266" s="82"/>
      <c r="S266" s="82"/>
      <c r="T266" s="82"/>
      <c r="U266" s="82"/>
      <c r="V266" s="83"/>
    </row>
    <row r="267" spans="3:22" s="66" customFormat="1" ht="39" customHeight="1">
      <c r="C267" s="82"/>
      <c r="D267" s="82"/>
      <c r="E267" s="82"/>
      <c r="F267" s="82"/>
      <c r="G267" s="82"/>
      <c r="H267" s="82"/>
      <c r="I267" s="82"/>
      <c r="J267" s="82"/>
      <c r="K267" s="82"/>
      <c r="L267" s="82"/>
      <c r="M267" s="82"/>
      <c r="N267" s="82"/>
      <c r="O267" s="82"/>
      <c r="P267" s="82"/>
      <c r="Q267" s="82"/>
      <c r="R267" s="82"/>
      <c r="S267" s="82"/>
      <c r="T267" s="82"/>
      <c r="U267" s="82"/>
      <c r="V267" s="83"/>
    </row>
    <row r="268" spans="3:22" s="66" customFormat="1" ht="39" customHeight="1">
      <c r="C268" s="82"/>
      <c r="D268" s="82"/>
      <c r="E268" s="82"/>
      <c r="F268" s="82"/>
      <c r="G268" s="82"/>
      <c r="H268" s="82"/>
      <c r="I268" s="82"/>
      <c r="J268" s="82"/>
      <c r="K268" s="82"/>
      <c r="L268" s="82"/>
      <c r="M268" s="82"/>
      <c r="N268" s="82"/>
      <c r="O268" s="82"/>
      <c r="P268" s="82"/>
      <c r="Q268" s="82"/>
      <c r="R268" s="82"/>
      <c r="S268" s="82"/>
      <c r="T268" s="82"/>
      <c r="U268" s="82"/>
      <c r="V268" s="83"/>
    </row>
    <row r="269" spans="3:22" s="66" customFormat="1" ht="39" customHeight="1">
      <c r="C269" s="82"/>
      <c r="D269" s="82"/>
      <c r="E269" s="82"/>
      <c r="F269" s="82"/>
      <c r="G269" s="82"/>
      <c r="H269" s="82"/>
      <c r="I269" s="82"/>
      <c r="J269" s="82"/>
      <c r="K269" s="82"/>
      <c r="L269" s="82"/>
      <c r="M269" s="82"/>
      <c r="N269" s="82"/>
      <c r="O269" s="82"/>
      <c r="P269" s="82"/>
      <c r="Q269" s="82"/>
      <c r="R269" s="82"/>
      <c r="S269" s="82"/>
      <c r="T269" s="82"/>
      <c r="U269" s="82"/>
      <c r="V269" s="83"/>
    </row>
    <row r="270" spans="3:22" s="66" customFormat="1" ht="39" customHeight="1">
      <c r="C270" s="82"/>
      <c r="D270" s="82"/>
      <c r="E270" s="82"/>
      <c r="F270" s="82"/>
      <c r="G270" s="82"/>
      <c r="H270" s="82"/>
      <c r="I270" s="82"/>
      <c r="J270" s="82"/>
      <c r="K270" s="82"/>
      <c r="L270" s="82"/>
      <c r="M270" s="82"/>
      <c r="N270" s="82"/>
      <c r="O270" s="82"/>
      <c r="P270" s="82"/>
      <c r="Q270" s="82"/>
      <c r="R270" s="82"/>
      <c r="S270" s="82"/>
      <c r="T270" s="82"/>
      <c r="U270" s="82"/>
      <c r="V270" s="83"/>
    </row>
    <row r="271" spans="3:22" s="66" customFormat="1" ht="39" customHeight="1">
      <c r="C271" s="82"/>
      <c r="D271" s="82"/>
      <c r="E271" s="82"/>
      <c r="F271" s="82"/>
      <c r="G271" s="82"/>
      <c r="H271" s="82"/>
      <c r="I271" s="82"/>
      <c r="J271" s="82"/>
      <c r="K271" s="82"/>
      <c r="L271" s="82"/>
      <c r="M271" s="82"/>
      <c r="N271" s="82"/>
      <c r="O271" s="82"/>
      <c r="P271" s="82"/>
      <c r="Q271" s="82"/>
      <c r="R271" s="82"/>
      <c r="S271" s="82"/>
      <c r="T271" s="82"/>
      <c r="U271" s="82"/>
      <c r="V271" s="83"/>
    </row>
    <row r="272" spans="3:22" s="66" customFormat="1" ht="39" customHeight="1">
      <c r="C272" s="82"/>
      <c r="D272" s="82"/>
      <c r="E272" s="82"/>
      <c r="F272" s="82"/>
      <c r="G272" s="82"/>
      <c r="H272" s="82"/>
      <c r="I272" s="82"/>
      <c r="J272" s="82"/>
      <c r="K272" s="82"/>
      <c r="L272" s="82"/>
      <c r="M272" s="82"/>
      <c r="N272" s="82"/>
      <c r="O272" s="82"/>
      <c r="P272" s="82"/>
      <c r="Q272" s="82"/>
      <c r="R272" s="82"/>
      <c r="S272" s="82"/>
      <c r="T272" s="82"/>
      <c r="U272" s="82"/>
      <c r="V272" s="83"/>
    </row>
    <row r="273" spans="3:22" s="66" customFormat="1" ht="39" customHeight="1">
      <c r="C273" s="82"/>
      <c r="D273" s="82"/>
      <c r="E273" s="82"/>
      <c r="F273" s="82"/>
      <c r="G273" s="82"/>
      <c r="H273" s="82"/>
      <c r="I273" s="82"/>
      <c r="J273" s="82"/>
      <c r="K273" s="82"/>
      <c r="L273" s="82"/>
      <c r="M273" s="82"/>
      <c r="N273" s="82"/>
      <c r="O273" s="82"/>
      <c r="P273" s="82"/>
      <c r="Q273" s="82"/>
      <c r="R273" s="82"/>
      <c r="S273" s="82"/>
      <c r="T273" s="82"/>
      <c r="U273" s="82"/>
      <c r="V273" s="83"/>
    </row>
    <row r="274" spans="3:22" s="66" customFormat="1" ht="39" customHeight="1">
      <c r="C274" s="82"/>
      <c r="D274" s="82"/>
      <c r="E274" s="82"/>
      <c r="F274" s="82"/>
      <c r="G274" s="82"/>
      <c r="H274" s="82"/>
      <c r="I274" s="82"/>
      <c r="J274" s="82"/>
      <c r="K274" s="82"/>
      <c r="L274" s="82"/>
      <c r="M274" s="82"/>
      <c r="N274" s="82"/>
      <c r="O274" s="82"/>
      <c r="P274" s="82"/>
      <c r="Q274" s="82"/>
      <c r="R274" s="82"/>
      <c r="S274" s="82"/>
      <c r="T274" s="82"/>
      <c r="U274" s="82"/>
      <c r="V274" s="83"/>
    </row>
    <row r="275" spans="3:22" s="66" customFormat="1" ht="39" customHeight="1">
      <c r="C275" s="82"/>
      <c r="D275" s="82"/>
      <c r="E275" s="82"/>
      <c r="F275" s="82"/>
      <c r="G275" s="82"/>
      <c r="H275" s="82"/>
      <c r="I275" s="82"/>
      <c r="J275" s="82"/>
      <c r="K275" s="82"/>
      <c r="L275" s="82"/>
      <c r="M275" s="82"/>
      <c r="N275" s="82"/>
      <c r="O275" s="82"/>
      <c r="P275" s="82"/>
      <c r="Q275" s="82"/>
      <c r="R275" s="82"/>
      <c r="S275" s="82"/>
      <c r="T275" s="82"/>
      <c r="U275" s="82"/>
      <c r="V275" s="83"/>
    </row>
    <row r="276" spans="3:22" s="66" customFormat="1" ht="39" customHeight="1">
      <c r="C276" s="82"/>
      <c r="D276" s="82"/>
      <c r="E276" s="82"/>
      <c r="F276" s="82"/>
      <c r="G276" s="82"/>
      <c r="H276" s="82"/>
      <c r="I276" s="82"/>
      <c r="J276" s="82"/>
      <c r="K276" s="82"/>
      <c r="L276" s="82"/>
      <c r="M276" s="82"/>
      <c r="N276" s="82"/>
      <c r="O276" s="82"/>
      <c r="P276" s="82"/>
      <c r="Q276" s="82"/>
      <c r="R276" s="82"/>
      <c r="S276" s="82"/>
      <c r="T276" s="82"/>
      <c r="U276" s="82"/>
      <c r="V276" s="83"/>
    </row>
    <row r="277" spans="3:22" s="66" customFormat="1" ht="39" customHeight="1">
      <c r="C277" s="82"/>
      <c r="D277" s="82"/>
      <c r="E277" s="82"/>
      <c r="F277" s="82"/>
      <c r="G277" s="82"/>
      <c r="H277" s="82"/>
      <c r="I277" s="82"/>
      <c r="J277" s="82"/>
      <c r="K277" s="82"/>
      <c r="L277" s="82"/>
      <c r="M277" s="82"/>
      <c r="N277" s="82"/>
      <c r="O277" s="82"/>
      <c r="P277" s="82"/>
      <c r="Q277" s="82"/>
      <c r="R277" s="82"/>
      <c r="S277" s="82"/>
      <c r="T277" s="82"/>
      <c r="U277" s="82"/>
      <c r="V277" s="83"/>
    </row>
    <row r="278" spans="3:22" s="66" customFormat="1" ht="39" customHeight="1">
      <c r="C278" s="82"/>
      <c r="D278" s="82"/>
      <c r="E278" s="82"/>
      <c r="F278" s="82"/>
      <c r="G278" s="82"/>
      <c r="H278" s="82"/>
      <c r="I278" s="82"/>
      <c r="J278" s="82"/>
      <c r="K278" s="82"/>
      <c r="L278" s="82"/>
      <c r="M278" s="82"/>
      <c r="N278" s="82"/>
      <c r="O278" s="82"/>
      <c r="P278" s="82"/>
      <c r="Q278" s="82"/>
      <c r="R278" s="82"/>
      <c r="S278" s="82"/>
      <c r="T278" s="82"/>
      <c r="U278" s="82"/>
      <c r="V278" s="83"/>
    </row>
    <row r="279" spans="3:22" s="66" customFormat="1" ht="39" customHeight="1">
      <c r="C279" s="82"/>
      <c r="D279" s="82"/>
      <c r="E279" s="82"/>
      <c r="F279" s="82"/>
      <c r="G279" s="82"/>
      <c r="H279" s="82"/>
      <c r="I279" s="82"/>
      <c r="J279" s="82"/>
      <c r="K279" s="82"/>
      <c r="L279" s="82"/>
      <c r="M279" s="82"/>
      <c r="N279" s="82"/>
      <c r="O279" s="82"/>
      <c r="P279" s="82"/>
      <c r="Q279" s="82"/>
      <c r="R279" s="82"/>
      <c r="S279" s="82"/>
      <c r="T279" s="82"/>
      <c r="U279" s="82"/>
      <c r="V279" s="83"/>
    </row>
    <row r="280" spans="3:22" s="66" customFormat="1" ht="39" customHeight="1">
      <c r="C280" s="82"/>
      <c r="D280" s="82"/>
      <c r="E280" s="82"/>
      <c r="F280" s="82"/>
      <c r="G280" s="82"/>
      <c r="H280" s="82"/>
      <c r="I280" s="82"/>
      <c r="J280" s="82"/>
      <c r="K280" s="82"/>
      <c r="L280" s="82"/>
      <c r="M280" s="82"/>
      <c r="N280" s="82"/>
      <c r="O280" s="82"/>
      <c r="P280" s="82"/>
      <c r="Q280" s="82"/>
      <c r="R280" s="82"/>
      <c r="S280" s="82"/>
      <c r="T280" s="82"/>
      <c r="U280" s="82"/>
      <c r="V280" s="83"/>
    </row>
    <row r="281" spans="3:22" s="66" customFormat="1" ht="39" customHeight="1">
      <c r="C281" s="82"/>
      <c r="D281" s="82"/>
      <c r="E281" s="82"/>
      <c r="F281" s="82"/>
      <c r="G281" s="82"/>
      <c r="H281" s="82"/>
      <c r="I281" s="82"/>
      <c r="J281" s="82"/>
      <c r="K281" s="82"/>
      <c r="L281" s="82"/>
      <c r="M281" s="82"/>
      <c r="N281" s="82"/>
      <c r="O281" s="82"/>
      <c r="P281" s="82"/>
      <c r="Q281" s="82"/>
      <c r="R281" s="82"/>
      <c r="S281" s="82"/>
      <c r="T281" s="82"/>
      <c r="U281" s="82"/>
      <c r="V281" s="83"/>
    </row>
    <row r="282" spans="3:22" s="66" customFormat="1" ht="39" customHeight="1">
      <c r="C282" s="82"/>
      <c r="D282" s="82"/>
      <c r="E282" s="82"/>
      <c r="F282" s="82"/>
      <c r="G282" s="82"/>
      <c r="H282" s="82"/>
      <c r="I282" s="82"/>
      <c r="J282" s="82"/>
      <c r="K282" s="82"/>
      <c r="L282" s="82"/>
      <c r="M282" s="82"/>
      <c r="N282" s="82"/>
      <c r="O282" s="82"/>
      <c r="P282" s="82"/>
      <c r="Q282" s="82"/>
      <c r="R282" s="82"/>
      <c r="S282" s="82"/>
      <c r="T282" s="82"/>
      <c r="U282" s="82"/>
      <c r="V282" s="83"/>
    </row>
    <row r="283" spans="3:22" s="66" customFormat="1" ht="39" customHeight="1">
      <c r="C283" s="82"/>
      <c r="D283" s="82"/>
      <c r="E283" s="82"/>
      <c r="F283" s="82"/>
      <c r="G283" s="82"/>
      <c r="H283" s="82"/>
      <c r="I283" s="82"/>
      <c r="J283" s="82"/>
      <c r="K283" s="82"/>
      <c r="L283" s="82"/>
      <c r="M283" s="82"/>
      <c r="N283" s="82"/>
      <c r="O283" s="82"/>
      <c r="P283" s="82"/>
      <c r="Q283" s="82"/>
      <c r="R283" s="82"/>
      <c r="S283" s="82"/>
      <c r="T283" s="82"/>
      <c r="U283" s="82"/>
      <c r="V283" s="83"/>
    </row>
    <row r="284" spans="3:22" s="66" customFormat="1" ht="39" customHeight="1">
      <c r="C284" s="82"/>
      <c r="D284" s="82"/>
      <c r="E284" s="82"/>
      <c r="F284" s="82"/>
      <c r="G284" s="82"/>
      <c r="H284" s="82"/>
      <c r="I284" s="82"/>
      <c r="J284" s="82"/>
      <c r="K284" s="82"/>
      <c r="L284" s="82"/>
      <c r="M284" s="82"/>
      <c r="N284" s="82"/>
      <c r="O284" s="82"/>
      <c r="P284" s="82"/>
      <c r="Q284" s="82"/>
      <c r="R284" s="82"/>
      <c r="S284" s="82"/>
      <c r="T284" s="82"/>
      <c r="U284" s="82"/>
      <c r="V284" s="83"/>
    </row>
    <row r="285" spans="3:22" s="66" customFormat="1" ht="39" customHeight="1">
      <c r="C285" s="82"/>
      <c r="D285" s="82"/>
      <c r="E285" s="82"/>
      <c r="F285" s="82"/>
      <c r="G285" s="82"/>
      <c r="H285" s="82"/>
      <c r="I285" s="82"/>
      <c r="J285" s="82"/>
      <c r="K285" s="82"/>
      <c r="L285" s="82"/>
      <c r="M285" s="82"/>
      <c r="N285" s="82"/>
      <c r="O285" s="82"/>
      <c r="P285" s="82"/>
      <c r="Q285" s="82"/>
      <c r="R285" s="82"/>
      <c r="S285" s="82"/>
      <c r="T285" s="82"/>
      <c r="U285" s="82"/>
      <c r="V285" s="83"/>
    </row>
    <row r="286" spans="3:22" s="66" customFormat="1" ht="39" customHeight="1">
      <c r="C286" s="82"/>
      <c r="D286" s="82"/>
      <c r="E286" s="82"/>
      <c r="F286" s="82"/>
      <c r="G286" s="82"/>
      <c r="H286" s="82"/>
      <c r="I286" s="82"/>
      <c r="J286" s="82"/>
      <c r="K286" s="82"/>
      <c r="L286" s="82"/>
      <c r="M286" s="82"/>
      <c r="N286" s="82"/>
      <c r="O286" s="82"/>
      <c r="P286" s="82"/>
      <c r="Q286" s="82"/>
      <c r="R286" s="82"/>
      <c r="S286" s="82"/>
      <c r="T286" s="82"/>
      <c r="U286" s="82"/>
      <c r="V286" s="83"/>
    </row>
    <row r="287" spans="3:22" s="66" customFormat="1" ht="39" customHeight="1">
      <c r="C287" s="82"/>
      <c r="D287" s="82"/>
      <c r="E287" s="82"/>
      <c r="F287" s="82"/>
      <c r="G287" s="82"/>
      <c r="H287" s="82"/>
      <c r="I287" s="82"/>
      <c r="J287" s="82"/>
      <c r="K287" s="82"/>
      <c r="L287" s="82"/>
      <c r="M287" s="82"/>
      <c r="N287" s="82"/>
      <c r="O287" s="82"/>
      <c r="P287" s="82"/>
      <c r="Q287" s="82"/>
      <c r="R287" s="82"/>
      <c r="S287" s="82"/>
      <c r="T287" s="82"/>
      <c r="U287" s="82"/>
      <c r="V287" s="83"/>
    </row>
    <row r="288" spans="3:22" s="66" customFormat="1" ht="39" customHeight="1">
      <c r="C288" s="82"/>
      <c r="D288" s="82"/>
      <c r="E288" s="82"/>
      <c r="F288" s="82"/>
      <c r="G288" s="82"/>
      <c r="H288" s="82"/>
      <c r="I288" s="82"/>
      <c r="J288" s="82"/>
      <c r="K288" s="82"/>
      <c r="L288" s="82"/>
      <c r="M288" s="82"/>
      <c r="N288" s="82"/>
      <c r="O288" s="82"/>
      <c r="P288" s="82"/>
      <c r="Q288" s="82"/>
      <c r="R288" s="82"/>
      <c r="S288" s="82"/>
      <c r="T288" s="82"/>
      <c r="U288" s="82"/>
      <c r="V288" s="83"/>
    </row>
    <row r="289" spans="3:22" s="66" customFormat="1" ht="39" customHeight="1">
      <c r="C289" s="82"/>
      <c r="D289" s="82"/>
      <c r="E289" s="82"/>
      <c r="F289" s="82"/>
      <c r="G289" s="82"/>
      <c r="H289" s="82"/>
      <c r="I289" s="82"/>
      <c r="J289" s="82"/>
      <c r="K289" s="82"/>
      <c r="L289" s="82"/>
      <c r="M289" s="82"/>
      <c r="N289" s="82"/>
      <c r="O289" s="82"/>
      <c r="P289" s="82"/>
      <c r="Q289" s="82"/>
      <c r="R289" s="82"/>
      <c r="S289" s="82"/>
      <c r="T289" s="82"/>
      <c r="U289" s="82"/>
      <c r="V289" s="83"/>
    </row>
    <row r="290" spans="3:22" s="66" customFormat="1" ht="39" customHeight="1">
      <c r="C290" s="82"/>
      <c r="D290" s="82"/>
      <c r="E290" s="82"/>
      <c r="F290" s="82"/>
      <c r="G290" s="82"/>
      <c r="H290" s="82"/>
      <c r="I290" s="82"/>
      <c r="J290" s="82"/>
      <c r="K290" s="82"/>
      <c r="L290" s="82"/>
      <c r="M290" s="82"/>
      <c r="N290" s="82"/>
      <c r="O290" s="82"/>
      <c r="P290" s="82"/>
      <c r="Q290" s="82"/>
      <c r="R290" s="82"/>
      <c r="S290" s="82"/>
      <c r="T290" s="82"/>
      <c r="U290" s="82"/>
      <c r="V290" s="83"/>
    </row>
    <row r="291" spans="3:22" s="66" customFormat="1" ht="39" customHeight="1">
      <c r="C291" s="82"/>
      <c r="D291" s="82"/>
      <c r="E291" s="82"/>
      <c r="F291" s="82"/>
      <c r="G291" s="82"/>
      <c r="H291" s="82"/>
      <c r="I291" s="82"/>
      <c r="J291" s="82"/>
      <c r="K291" s="82"/>
      <c r="L291" s="82"/>
      <c r="M291" s="82"/>
      <c r="N291" s="82"/>
      <c r="O291" s="82"/>
      <c r="P291" s="82"/>
      <c r="Q291" s="82"/>
      <c r="R291" s="82"/>
      <c r="S291" s="82"/>
      <c r="T291" s="82"/>
      <c r="U291" s="82"/>
      <c r="V291" s="83"/>
    </row>
    <row r="292" spans="3:22" s="66" customFormat="1" ht="39" customHeight="1">
      <c r="C292" s="82"/>
      <c r="D292" s="82"/>
      <c r="E292" s="82"/>
      <c r="F292" s="82"/>
      <c r="G292" s="82"/>
      <c r="H292" s="82"/>
      <c r="I292" s="82"/>
      <c r="J292" s="82"/>
      <c r="K292" s="82"/>
      <c r="L292" s="82"/>
      <c r="M292" s="82"/>
      <c r="N292" s="82"/>
      <c r="O292" s="82"/>
      <c r="P292" s="82"/>
      <c r="Q292" s="82"/>
      <c r="R292" s="82"/>
      <c r="S292" s="82"/>
      <c r="T292" s="82"/>
      <c r="U292" s="82"/>
      <c r="V292" s="83"/>
    </row>
    <row r="293" spans="3:22" s="66" customFormat="1" ht="39" customHeight="1">
      <c r="C293" s="82"/>
      <c r="D293" s="82"/>
      <c r="E293" s="82"/>
      <c r="F293" s="82"/>
      <c r="G293" s="82"/>
      <c r="H293" s="82"/>
      <c r="I293" s="82"/>
      <c r="J293" s="82"/>
      <c r="K293" s="82"/>
      <c r="L293" s="82"/>
      <c r="M293" s="82"/>
      <c r="N293" s="82"/>
      <c r="O293" s="82"/>
      <c r="P293" s="82"/>
      <c r="Q293" s="82"/>
      <c r="R293" s="82"/>
      <c r="S293" s="82"/>
      <c r="T293" s="82"/>
      <c r="U293" s="82"/>
      <c r="V293" s="83"/>
    </row>
    <row r="294" spans="3:22" s="66" customFormat="1" ht="39" customHeight="1">
      <c r="C294" s="82"/>
      <c r="D294" s="82"/>
      <c r="E294" s="82"/>
      <c r="F294" s="82"/>
      <c r="G294" s="82"/>
      <c r="H294" s="82"/>
      <c r="I294" s="82"/>
      <c r="J294" s="82"/>
      <c r="K294" s="82"/>
      <c r="L294" s="82"/>
      <c r="M294" s="82"/>
      <c r="N294" s="82"/>
      <c r="O294" s="82"/>
      <c r="P294" s="82"/>
      <c r="Q294" s="82"/>
      <c r="R294" s="82"/>
      <c r="S294" s="82"/>
      <c r="T294" s="82"/>
      <c r="U294" s="82"/>
      <c r="V294" s="83"/>
    </row>
    <row r="295" spans="3:22" s="66" customFormat="1" ht="39" customHeight="1">
      <c r="C295" s="82"/>
      <c r="D295" s="82"/>
      <c r="E295" s="82"/>
      <c r="F295" s="82"/>
      <c r="G295" s="82"/>
      <c r="H295" s="82"/>
      <c r="I295" s="82"/>
      <c r="J295" s="82"/>
      <c r="K295" s="82"/>
      <c r="L295" s="82"/>
      <c r="M295" s="82"/>
      <c r="N295" s="82"/>
      <c r="O295" s="82"/>
      <c r="P295" s="82"/>
      <c r="Q295" s="82"/>
      <c r="R295" s="82"/>
      <c r="S295" s="82"/>
      <c r="T295" s="82"/>
      <c r="U295" s="82"/>
      <c r="V295" s="83"/>
    </row>
    <row r="296" spans="3:22" s="66" customFormat="1" ht="39" customHeight="1">
      <c r="C296" s="82"/>
      <c r="D296" s="82"/>
      <c r="E296" s="82"/>
      <c r="F296" s="82"/>
      <c r="G296" s="82"/>
      <c r="H296" s="82"/>
      <c r="I296" s="82"/>
      <c r="J296" s="82"/>
      <c r="K296" s="82"/>
      <c r="L296" s="82"/>
      <c r="M296" s="82"/>
      <c r="N296" s="82"/>
      <c r="O296" s="82"/>
      <c r="P296" s="82"/>
      <c r="Q296" s="82"/>
      <c r="R296" s="82"/>
      <c r="S296" s="82"/>
      <c r="T296" s="82"/>
      <c r="U296" s="82"/>
      <c r="V296" s="83"/>
    </row>
    <row r="297" spans="3:22" s="66" customFormat="1" ht="39" customHeight="1">
      <c r="C297" s="82"/>
      <c r="D297" s="82"/>
      <c r="E297" s="82"/>
      <c r="F297" s="82"/>
      <c r="G297" s="82"/>
      <c r="H297" s="82"/>
      <c r="I297" s="82"/>
      <c r="J297" s="82"/>
      <c r="K297" s="82"/>
      <c r="L297" s="82"/>
      <c r="M297" s="82"/>
      <c r="N297" s="82"/>
      <c r="O297" s="82"/>
      <c r="P297" s="82"/>
      <c r="Q297" s="82"/>
      <c r="R297" s="82"/>
      <c r="S297" s="82"/>
      <c r="T297" s="82"/>
      <c r="U297" s="82"/>
      <c r="V297" s="83"/>
    </row>
    <row r="298" spans="3:22" s="66" customFormat="1" ht="39" customHeight="1">
      <c r="C298" s="82"/>
      <c r="D298" s="82"/>
      <c r="E298" s="82"/>
      <c r="F298" s="82"/>
      <c r="G298" s="82"/>
      <c r="H298" s="82"/>
      <c r="I298" s="82"/>
      <c r="J298" s="82"/>
      <c r="K298" s="82"/>
      <c r="L298" s="82"/>
      <c r="M298" s="82"/>
      <c r="N298" s="82"/>
      <c r="O298" s="82"/>
      <c r="P298" s="82"/>
      <c r="Q298" s="82"/>
      <c r="R298" s="82"/>
      <c r="S298" s="82"/>
      <c r="T298" s="82"/>
      <c r="U298" s="82"/>
      <c r="V298" s="83"/>
    </row>
    <row r="299" spans="3:22" s="66" customFormat="1" ht="39" customHeight="1">
      <c r="C299" s="82"/>
      <c r="D299" s="82"/>
      <c r="E299" s="82"/>
      <c r="F299" s="82"/>
      <c r="G299" s="82"/>
      <c r="H299" s="82"/>
      <c r="I299" s="82"/>
      <c r="J299" s="82"/>
      <c r="K299" s="82"/>
      <c r="L299" s="82"/>
      <c r="M299" s="82"/>
      <c r="N299" s="82"/>
      <c r="O299" s="82"/>
      <c r="P299" s="82"/>
      <c r="Q299" s="82"/>
      <c r="R299" s="82"/>
      <c r="S299" s="82"/>
      <c r="T299" s="82"/>
      <c r="U299" s="82"/>
      <c r="V299" s="83"/>
    </row>
    <row r="300" spans="3:22" s="66" customFormat="1" ht="39" customHeight="1">
      <c r="C300" s="82"/>
      <c r="D300" s="82"/>
      <c r="E300" s="82"/>
      <c r="F300" s="82"/>
      <c r="G300" s="82"/>
      <c r="H300" s="82"/>
      <c r="I300" s="82"/>
      <c r="J300" s="82"/>
      <c r="K300" s="82"/>
      <c r="L300" s="82"/>
      <c r="M300" s="82"/>
      <c r="N300" s="82"/>
      <c r="O300" s="82"/>
      <c r="P300" s="82"/>
      <c r="Q300" s="82"/>
      <c r="R300" s="82"/>
      <c r="S300" s="82"/>
      <c r="T300" s="82"/>
      <c r="U300" s="82"/>
      <c r="V300" s="83"/>
    </row>
    <row r="301" spans="3:22" s="66" customFormat="1" ht="39" customHeight="1">
      <c r="C301" s="82"/>
      <c r="D301" s="82"/>
      <c r="E301" s="82"/>
      <c r="F301" s="82"/>
      <c r="G301" s="82"/>
      <c r="H301" s="82"/>
      <c r="I301" s="82"/>
      <c r="J301" s="82"/>
      <c r="K301" s="82"/>
      <c r="L301" s="82"/>
      <c r="M301" s="82"/>
      <c r="N301" s="82"/>
      <c r="O301" s="82"/>
      <c r="P301" s="82"/>
      <c r="Q301" s="82"/>
      <c r="R301" s="82"/>
      <c r="S301" s="82"/>
      <c r="T301" s="82"/>
      <c r="U301" s="82"/>
      <c r="V301" s="83"/>
    </row>
    <row r="302" spans="3:22" s="66" customFormat="1" ht="39" customHeight="1">
      <c r="C302" s="82"/>
      <c r="D302" s="82"/>
      <c r="E302" s="82"/>
      <c r="F302" s="82"/>
      <c r="G302" s="82"/>
      <c r="H302" s="82"/>
      <c r="I302" s="82"/>
      <c r="J302" s="82"/>
      <c r="K302" s="82"/>
      <c r="L302" s="82"/>
      <c r="M302" s="82"/>
      <c r="N302" s="82"/>
      <c r="O302" s="82"/>
      <c r="P302" s="82"/>
      <c r="Q302" s="82"/>
      <c r="R302" s="82"/>
      <c r="S302" s="82"/>
      <c r="T302" s="82"/>
      <c r="U302" s="82"/>
      <c r="V302" s="83"/>
    </row>
    <row r="303" spans="3:22" s="66" customFormat="1" ht="39" customHeight="1">
      <c r="C303" s="82"/>
      <c r="D303" s="82"/>
      <c r="E303" s="82"/>
      <c r="F303" s="82"/>
      <c r="G303" s="82"/>
      <c r="H303" s="82"/>
      <c r="I303" s="82"/>
      <c r="J303" s="82"/>
      <c r="K303" s="82"/>
      <c r="L303" s="82"/>
      <c r="M303" s="82"/>
      <c r="N303" s="82"/>
      <c r="O303" s="82"/>
      <c r="P303" s="82"/>
      <c r="Q303" s="82"/>
      <c r="R303" s="82"/>
      <c r="S303" s="82"/>
      <c r="T303" s="82"/>
      <c r="U303" s="82"/>
      <c r="V303" s="83"/>
    </row>
    <row r="304" spans="3:22" s="66" customFormat="1" ht="39" customHeight="1">
      <c r="C304" s="82"/>
      <c r="D304" s="82"/>
      <c r="E304" s="82"/>
      <c r="F304" s="82"/>
      <c r="G304" s="82"/>
      <c r="H304" s="82"/>
      <c r="I304" s="82"/>
      <c r="J304" s="82"/>
      <c r="K304" s="82"/>
      <c r="L304" s="82"/>
      <c r="M304" s="82"/>
      <c r="N304" s="82"/>
      <c r="O304" s="82"/>
      <c r="P304" s="82"/>
      <c r="Q304" s="82"/>
      <c r="R304" s="82"/>
      <c r="S304" s="82"/>
      <c r="T304" s="82"/>
      <c r="U304" s="82"/>
      <c r="V304" s="83"/>
    </row>
    <row r="305" spans="3:22" s="66" customFormat="1" ht="39" customHeight="1">
      <c r="C305" s="82"/>
      <c r="D305" s="82"/>
      <c r="E305" s="82"/>
      <c r="F305" s="82"/>
      <c r="G305" s="82"/>
      <c r="H305" s="82"/>
      <c r="I305" s="82"/>
      <c r="J305" s="82"/>
      <c r="K305" s="82"/>
      <c r="L305" s="82"/>
      <c r="M305" s="82"/>
      <c r="N305" s="82"/>
      <c r="O305" s="82"/>
      <c r="P305" s="82"/>
      <c r="Q305" s="82"/>
      <c r="R305" s="82"/>
      <c r="S305" s="82"/>
      <c r="T305" s="82"/>
      <c r="U305" s="82"/>
      <c r="V305" s="83"/>
    </row>
    <row r="306" spans="3:22" s="66" customFormat="1" ht="39" customHeight="1">
      <c r="C306" s="82"/>
      <c r="D306" s="82"/>
      <c r="E306" s="82"/>
      <c r="F306" s="82"/>
      <c r="G306" s="82"/>
      <c r="H306" s="82"/>
      <c r="I306" s="82"/>
      <c r="J306" s="82"/>
      <c r="K306" s="82"/>
      <c r="L306" s="82"/>
      <c r="M306" s="82"/>
      <c r="N306" s="82"/>
      <c r="O306" s="82"/>
      <c r="P306" s="82"/>
      <c r="Q306" s="82"/>
      <c r="R306" s="82"/>
      <c r="S306" s="82"/>
      <c r="T306" s="82"/>
      <c r="U306" s="82"/>
      <c r="V306" s="83"/>
    </row>
    <row r="307" spans="3:22" s="66" customFormat="1" ht="39" customHeight="1">
      <c r="C307" s="82"/>
      <c r="D307" s="82"/>
      <c r="E307" s="82"/>
      <c r="F307" s="82"/>
      <c r="G307" s="82"/>
      <c r="H307" s="82"/>
      <c r="I307" s="82"/>
      <c r="J307" s="82"/>
      <c r="K307" s="82"/>
      <c r="L307" s="82"/>
      <c r="M307" s="82"/>
      <c r="N307" s="82"/>
      <c r="O307" s="82"/>
      <c r="P307" s="82"/>
      <c r="Q307" s="82"/>
      <c r="R307" s="82"/>
      <c r="S307" s="82"/>
      <c r="T307" s="82"/>
      <c r="U307" s="82"/>
      <c r="V307" s="83"/>
    </row>
    <row r="308" spans="3:22" s="66" customFormat="1" ht="39" customHeight="1">
      <c r="C308" s="82"/>
      <c r="D308" s="82"/>
      <c r="E308" s="82"/>
      <c r="F308" s="82"/>
      <c r="G308" s="82"/>
      <c r="H308" s="82"/>
      <c r="I308" s="82"/>
      <c r="J308" s="82"/>
      <c r="K308" s="82"/>
      <c r="L308" s="82"/>
      <c r="M308" s="82"/>
      <c r="N308" s="82"/>
      <c r="O308" s="82"/>
      <c r="P308" s="82"/>
      <c r="Q308" s="82"/>
      <c r="R308" s="82"/>
      <c r="S308" s="82"/>
      <c r="T308" s="82"/>
      <c r="U308" s="82"/>
      <c r="V308" s="83"/>
    </row>
    <row r="309" spans="3:22" s="66" customFormat="1" ht="39" customHeight="1">
      <c r="C309" s="82"/>
      <c r="D309" s="82"/>
      <c r="E309" s="82"/>
      <c r="F309" s="82"/>
      <c r="G309" s="82"/>
      <c r="H309" s="82"/>
      <c r="I309" s="82"/>
      <c r="J309" s="82"/>
      <c r="K309" s="82"/>
      <c r="L309" s="82"/>
      <c r="M309" s="82"/>
      <c r="N309" s="82"/>
      <c r="O309" s="82"/>
      <c r="P309" s="82"/>
      <c r="Q309" s="82"/>
      <c r="R309" s="82"/>
      <c r="S309" s="82"/>
      <c r="T309" s="82"/>
      <c r="U309" s="82"/>
      <c r="V309" s="83"/>
    </row>
    <row r="310" spans="3:22" s="66" customFormat="1" ht="39" customHeight="1">
      <c r="C310" s="82"/>
      <c r="D310" s="82"/>
      <c r="E310" s="82"/>
      <c r="F310" s="82"/>
      <c r="G310" s="82"/>
      <c r="H310" s="82"/>
      <c r="I310" s="82"/>
      <c r="J310" s="82"/>
      <c r="K310" s="82"/>
      <c r="L310" s="82"/>
      <c r="M310" s="82"/>
      <c r="N310" s="82"/>
      <c r="O310" s="82"/>
      <c r="P310" s="82"/>
      <c r="Q310" s="82"/>
      <c r="R310" s="82"/>
      <c r="S310" s="82"/>
      <c r="T310" s="82"/>
      <c r="U310" s="82"/>
      <c r="V310" s="83"/>
    </row>
    <row r="311" spans="3:22" s="66" customFormat="1" ht="39" customHeight="1">
      <c r="C311" s="82"/>
      <c r="D311" s="82"/>
      <c r="E311" s="82"/>
      <c r="F311" s="82"/>
      <c r="G311" s="82"/>
      <c r="H311" s="82"/>
      <c r="I311" s="82"/>
      <c r="J311" s="82"/>
      <c r="K311" s="82"/>
      <c r="L311" s="82"/>
      <c r="M311" s="82"/>
      <c r="N311" s="82"/>
      <c r="O311" s="82"/>
      <c r="P311" s="82"/>
      <c r="Q311" s="82"/>
      <c r="R311" s="82"/>
      <c r="S311" s="82"/>
      <c r="T311" s="82"/>
      <c r="U311" s="82"/>
      <c r="V311" s="83"/>
    </row>
    <row r="312" spans="3:22" s="66" customFormat="1" ht="39" customHeight="1">
      <c r="C312" s="82"/>
      <c r="D312" s="82"/>
      <c r="E312" s="82"/>
      <c r="F312" s="82"/>
      <c r="G312" s="82"/>
      <c r="H312" s="82"/>
      <c r="I312" s="82"/>
      <c r="J312" s="82"/>
      <c r="K312" s="82"/>
      <c r="L312" s="82"/>
      <c r="M312" s="82"/>
      <c r="N312" s="82"/>
      <c r="O312" s="82"/>
      <c r="P312" s="82"/>
      <c r="Q312" s="82"/>
      <c r="R312" s="82"/>
      <c r="S312" s="82"/>
      <c r="T312" s="82"/>
      <c r="U312" s="82"/>
      <c r="V312" s="83"/>
    </row>
    <row r="313" spans="3:22" s="66" customFormat="1" ht="39" customHeight="1">
      <c r="C313" s="82"/>
      <c r="D313" s="82"/>
      <c r="E313" s="82"/>
      <c r="F313" s="82"/>
      <c r="G313" s="82"/>
      <c r="H313" s="82"/>
      <c r="I313" s="82"/>
      <c r="J313" s="82"/>
      <c r="K313" s="82"/>
      <c r="L313" s="82"/>
      <c r="M313" s="82"/>
      <c r="N313" s="82"/>
      <c r="O313" s="82"/>
      <c r="P313" s="82"/>
      <c r="Q313" s="82"/>
      <c r="R313" s="82"/>
      <c r="S313" s="82"/>
      <c r="T313" s="82"/>
      <c r="U313" s="82"/>
      <c r="V313" s="83"/>
    </row>
    <row r="314" spans="3:22" s="66" customFormat="1" ht="39" customHeight="1">
      <c r="C314" s="82"/>
      <c r="D314" s="82"/>
      <c r="E314" s="82"/>
      <c r="F314" s="82"/>
      <c r="G314" s="82"/>
      <c r="H314" s="82"/>
      <c r="I314" s="82"/>
      <c r="J314" s="82"/>
      <c r="K314" s="82"/>
      <c r="L314" s="82"/>
      <c r="M314" s="82"/>
      <c r="N314" s="82"/>
      <c r="O314" s="82"/>
      <c r="P314" s="82"/>
      <c r="Q314" s="82"/>
      <c r="R314" s="82"/>
      <c r="S314" s="82"/>
      <c r="T314" s="82"/>
      <c r="U314" s="82"/>
      <c r="V314" s="83"/>
    </row>
    <row r="315" spans="3:22" s="66" customFormat="1" ht="39" customHeight="1">
      <c r="C315" s="82"/>
      <c r="D315" s="82"/>
      <c r="E315" s="82"/>
      <c r="F315" s="82"/>
      <c r="G315" s="82"/>
      <c r="H315" s="82"/>
      <c r="I315" s="82"/>
      <c r="J315" s="82"/>
      <c r="K315" s="82"/>
      <c r="L315" s="82"/>
      <c r="M315" s="82"/>
      <c r="N315" s="82"/>
      <c r="O315" s="82"/>
      <c r="P315" s="82"/>
      <c r="Q315" s="82"/>
      <c r="R315" s="82"/>
      <c r="S315" s="82"/>
      <c r="T315" s="82"/>
      <c r="U315" s="82"/>
      <c r="V315" s="83"/>
    </row>
    <row r="316" spans="3:22" s="66" customFormat="1" ht="39" customHeight="1">
      <c r="C316" s="82"/>
      <c r="D316" s="82"/>
      <c r="E316" s="82"/>
      <c r="F316" s="82"/>
      <c r="G316" s="82"/>
      <c r="H316" s="82"/>
      <c r="I316" s="82"/>
      <c r="J316" s="82"/>
      <c r="K316" s="82"/>
      <c r="L316" s="82"/>
      <c r="M316" s="82"/>
      <c r="N316" s="82"/>
      <c r="O316" s="82"/>
      <c r="P316" s="82"/>
      <c r="Q316" s="82"/>
      <c r="R316" s="82"/>
      <c r="S316" s="82"/>
      <c r="T316" s="82"/>
      <c r="U316" s="82"/>
      <c r="V316" s="83"/>
    </row>
    <row r="317" spans="3:22" s="66" customFormat="1" ht="39" customHeight="1">
      <c r="C317" s="82"/>
      <c r="D317" s="82"/>
      <c r="E317" s="82"/>
      <c r="F317" s="82"/>
      <c r="G317" s="82"/>
      <c r="H317" s="82"/>
      <c r="I317" s="82"/>
      <c r="J317" s="82"/>
      <c r="K317" s="82"/>
      <c r="L317" s="82"/>
      <c r="M317" s="82"/>
      <c r="N317" s="82"/>
      <c r="O317" s="82"/>
      <c r="P317" s="82"/>
      <c r="Q317" s="82"/>
      <c r="R317" s="82"/>
      <c r="S317" s="82"/>
      <c r="T317" s="82"/>
      <c r="U317" s="82"/>
      <c r="V317" s="83"/>
    </row>
    <row r="318" spans="3:22" s="66" customFormat="1" ht="39" customHeight="1">
      <c r="C318" s="82"/>
      <c r="D318" s="82"/>
      <c r="E318" s="82"/>
      <c r="F318" s="82"/>
      <c r="G318" s="82"/>
      <c r="H318" s="82"/>
      <c r="I318" s="82"/>
      <c r="J318" s="82"/>
      <c r="K318" s="82"/>
      <c r="L318" s="82"/>
      <c r="M318" s="82"/>
      <c r="N318" s="82"/>
      <c r="O318" s="82"/>
      <c r="P318" s="82"/>
      <c r="Q318" s="82"/>
      <c r="R318" s="82"/>
      <c r="S318" s="82"/>
      <c r="T318" s="82"/>
      <c r="U318" s="82"/>
      <c r="V318" s="83"/>
    </row>
    <row r="319" spans="3:22" s="66" customFormat="1" ht="39" customHeight="1">
      <c r="C319" s="82"/>
      <c r="D319" s="82"/>
      <c r="E319" s="82"/>
      <c r="F319" s="82"/>
      <c r="G319" s="82"/>
      <c r="H319" s="82"/>
      <c r="I319" s="82"/>
      <c r="J319" s="82"/>
      <c r="K319" s="82"/>
      <c r="L319" s="82"/>
      <c r="M319" s="82"/>
      <c r="N319" s="82"/>
      <c r="O319" s="82"/>
      <c r="P319" s="82"/>
      <c r="Q319" s="82"/>
      <c r="R319" s="82"/>
      <c r="S319" s="82"/>
      <c r="T319" s="82"/>
      <c r="U319" s="82"/>
      <c r="V319" s="83"/>
    </row>
    <row r="320" spans="3:22" s="66" customFormat="1" ht="39" customHeight="1">
      <c r="C320" s="82"/>
      <c r="D320" s="82"/>
      <c r="E320" s="82"/>
      <c r="F320" s="82"/>
      <c r="G320" s="82"/>
      <c r="H320" s="82"/>
      <c r="I320" s="82"/>
      <c r="J320" s="82"/>
      <c r="K320" s="82"/>
      <c r="L320" s="82"/>
      <c r="M320" s="82"/>
      <c r="N320" s="82"/>
      <c r="O320" s="82"/>
      <c r="P320" s="82"/>
      <c r="Q320" s="82"/>
      <c r="R320" s="82"/>
      <c r="S320" s="82"/>
      <c r="T320" s="82"/>
      <c r="U320" s="82"/>
      <c r="V320" s="83"/>
    </row>
    <row r="321" spans="3:22" s="66" customFormat="1" ht="39" customHeight="1">
      <c r="C321" s="82"/>
      <c r="D321" s="82"/>
      <c r="E321" s="82"/>
      <c r="F321" s="82"/>
      <c r="G321" s="82"/>
      <c r="H321" s="82"/>
      <c r="I321" s="82"/>
      <c r="J321" s="82"/>
      <c r="K321" s="82"/>
      <c r="L321" s="82"/>
      <c r="M321" s="82"/>
      <c r="N321" s="82"/>
      <c r="O321" s="82"/>
      <c r="P321" s="82"/>
      <c r="Q321" s="82"/>
      <c r="R321" s="82"/>
      <c r="S321" s="82"/>
      <c r="T321" s="82"/>
      <c r="U321" s="82"/>
      <c r="V321" s="83"/>
    </row>
    <row r="322" spans="3:22" s="66" customFormat="1" ht="39" customHeight="1">
      <c r="C322" s="82"/>
      <c r="D322" s="82"/>
      <c r="E322" s="82"/>
      <c r="F322" s="82"/>
      <c r="G322" s="82"/>
      <c r="H322" s="82"/>
      <c r="I322" s="82"/>
      <c r="J322" s="82"/>
      <c r="K322" s="82"/>
      <c r="L322" s="82"/>
      <c r="M322" s="82"/>
      <c r="N322" s="82"/>
      <c r="O322" s="82"/>
      <c r="P322" s="82"/>
      <c r="Q322" s="82"/>
      <c r="R322" s="82"/>
      <c r="S322" s="82"/>
      <c r="T322" s="82"/>
      <c r="U322" s="82"/>
      <c r="V322" s="83"/>
    </row>
    <row r="323" spans="3:22" s="66" customFormat="1" ht="39" customHeight="1">
      <c r="C323" s="82"/>
      <c r="D323" s="82"/>
      <c r="E323" s="82"/>
      <c r="F323" s="82"/>
      <c r="G323" s="82"/>
      <c r="H323" s="82"/>
      <c r="I323" s="82"/>
      <c r="J323" s="82"/>
      <c r="K323" s="82"/>
      <c r="L323" s="82"/>
      <c r="M323" s="82"/>
      <c r="N323" s="82"/>
      <c r="O323" s="82"/>
      <c r="P323" s="82"/>
      <c r="Q323" s="82"/>
      <c r="R323" s="82"/>
      <c r="S323" s="82"/>
      <c r="T323" s="82"/>
      <c r="U323" s="82"/>
      <c r="V323" s="83"/>
    </row>
    <row r="324" spans="3:22" s="66" customFormat="1" ht="39" customHeight="1">
      <c r="C324" s="82"/>
      <c r="D324" s="82"/>
      <c r="E324" s="82"/>
      <c r="F324" s="82"/>
      <c r="G324" s="82"/>
      <c r="H324" s="82"/>
      <c r="I324" s="82"/>
      <c r="J324" s="82"/>
      <c r="K324" s="82"/>
      <c r="L324" s="82"/>
      <c r="M324" s="82"/>
      <c r="N324" s="82"/>
      <c r="O324" s="82"/>
      <c r="P324" s="82"/>
      <c r="Q324" s="82"/>
      <c r="R324" s="82"/>
      <c r="S324" s="82"/>
      <c r="T324" s="82"/>
      <c r="U324" s="82"/>
      <c r="V324" s="83"/>
    </row>
    <row r="325" spans="3:22" s="66" customFormat="1" ht="39" customHeight="1">
      <c r="C325" s="82"/>
      <c r="D325" s="82"/>
      <c r="E325" s="82"/>
      <c r="F325" s="82"/>
      <c r="G325" s="82"/>
      <c r="H325" s="82"/>
      <c r="I325" s="82"/>
      <c r="J325" s="82"/>
      <c r="K325" s="82"/>
      <c r="L325" s="82"/>
      <c r="M325" s="82"/>
      <c r="N325" s="82"/>
      <c r="O325" s="82"/>
      <c r="P325" s="82"/>
      <c r="Q325" s="82"/>
      <c r="R325" s="82"/>
      <c r="S325" s="82"/>
      <c r="T325" s="82"/>
      <c r="U325" s="82"/>
      <c r="V325" s="83"/>
    </row>
    <row r="326" spans="3:22" s="66" customFormat="1" ht="39" customHeight="1">
      <c r="C326" s="82"/>
      <c r="D326" s="82"/>
      <c r="E326" s="82"/>
      <c r="F326" s="82"/>
      <c r="G326" s="82"/>
      <c r="H326" s="82"/>
      <c r="I326" s="82"/>
      <c r="J326" s="82"/>
      <c r="K326" s="82"/>
      <c r="L326" s="82"/>
      <c r="M326" s="82"/>
      <c r="N326" s="82"/>
      <c r="O326" s="82"/>
      <c r="P326" s="82"/>
      <c r="Q326" s="82"/>
      <c r="R326" s="82"/>
      <c r="S326" s="82"/>
      <c r="T326" s="82"/>
      <c r="U326" s="82"/>
      <c r="V326" s="83"/>
    </row>
    <row r="327" spans="3:22" s="66" customFormat="1" ht="39" customHeight="1">
      <c r="C327" s="82"/>
      <c r="D327" s="82"/>
      <c r="E327" s="82"/>
      <c r="F327" s="82"/>
      <c r="G327" s="82"/>
      <c r="H327" s="82"/>
      <c r="I327" s="82"/>
      <c r="J327" s="82"/>
      <c r="K327" s="82"/>
      <c r="L327" s="82"/>
      <c r="M327" s="82"/>
      <c r="N327" s="82"/>
      <c r="O327" s="82"/>
      <c r="P327" s="82"/>
      <c r="Q327" s="82"/>
      <c r="R327" s="82"/>
      <c r="S327" s="82"/>
      <c r="T327" s="82"/>
      <c r="U327" s="82"/>
      <c r="V327" s="83"/>
    </row>
    <row r="328" spans="3:22" s="66" customFormat="1" ht="39" customHeight="1">
      <c r="C328" s="82"/>
      <c r="D328" s="82"/>
      <c r="E328" s="82"/>
      <c r="F328" s="82"/>
      <c r="G328" s="82"/>
      <c r="H328" s="82"/>
      <c r="I328" s="82"/>
      <c r="J328" s="82"/>
      <c r="K328" s="82"/>
      <c r="L328" s="82"/>
      <c r="M328" s="82"/>
      <c r="N328" s="82"/>
      <c r="O328" s="82"/>
      <c r="P328" s="82"/>
      <c r="Q328" s="82"/>
      <c r="R328" s="82"/>
      <c r="S328" s="82"/>
      <c r="T328" s="82"/>
      <c r="U328" s="82"/>
      <c r="V328" s="83"/>
    </row>
    <row r="329" spans="3:22" s="66" customFormat="1" ht="39" customHeight="1">
      <c r="C329" s="82"/>
      <c r="D329" s="82"/>
      <c r="E329" s="82"/>
      <c r="F329" s="82"/>
      <c r="G329" s="82"/>
      <c r="H329" s="82"/>
      <c r="I329" s="82"/>
      <c r="J329" s="82"/>
      <c r="K329" s="82"/>
      <c r="L329" s="82"/>
      <c r="M329" s="82"/>
      <c r="N329" s="82"/>
      <c r="O329" s="82"/>
      <c r="P329" s="82"/>
      <c r="Q329" s="82"/>
      <c r="R329" s="82"/>
      <c r="S329" s="82"/>
      <c r="T329" s="82"/>
      <c r="U329" s="82"/>
      <c r="V329" s="83"/>
    </row>
    <row r="330" spans="3:22" s="66" customFormat="1" ht="39" customHeight="1">
      <c r="C330" s="82"/>
      <c r="D330" s="82"/>
      <c r="E330" s="82"/>
      <c r="F330" s="82"/>
      <c r="G330" s="82"/>
      <c r="H330" s="82"/>
      <c r="I330" s="82"/>
      <c r="J330" s="82"/>
      <c r="K330" s="82"/>
      <c r="L330" s="82"/>
      <c r="M330" s="82"/>
      <c r="N330" s="82"/>
      <c r="O330" s="82"/>
      <c r="P330" s="82"/>
      <c r="Q330" s="82"/>
      <c r="R330" s="82"/>
      <c r="S330" s="82"/>
      <c r="T330" s="82"/>
      <c r="U330" s="82"/>
      <c r="V330" s="83"/>
    </row>
    <row r="331" spans="3:22" s="66" customFormat="1" ht="39" customHeight="1">
      <c r="C331" s="82"/>
      <c r="D331" s="82"/>
      <c r="E331" s="82"/>
      <c r="F331" s="82"/>
      <c r="G331" s="82"/>
      <c r="H331" s="82"/>
      <c r="I331" s="82"/>
      <c r="J331" s="82"/>
      <c r="K331" s="82"/>
      <c r="L331" s="82"/>
      <c r="M331" s="82"/>
      <c r="N331" s="82"/>
      <c r="O331" s="82"/>
      <c r="P331" s="82"/>
      <c r="Q331" s="82"/>
      <c r="R331" s="82"/>
      <c r="S331" s="82"/>
      <c r="T331" s="82"/>
      <c r="U331" s="82"/>
      <c r="V331" s="83"/>
    </row>
    <row r="332" spans="3:22" s="66" customFormat="1" ht="39" customHeight="1">
      <c r="C332" s="82"/>
      <c r="D332" s="82"/>
      <c r="E332" s="82"/>
      <c r="F332" s="82"/>
      <c r="G332" s="82"/>
      <c r="H332" s="82"/>
      <c r="I332" s="82"/>
      <c r="J332" s="82"/>
      <c r="K332" s="82"/>
      <c r="L332" s="82"/>
      <c r="M332" s="82"/>
      <c r="N332" s="82"/>
      <c r="O332" s="82"/>
      <c r="P332" s="82"/>
      <c r="Q332" s="82"/>
      <c r="R332" s="82"/>
      <c r="S332" s="82"/>
      <c r="T332" s="82"/>
      <c r="U332" s="82"/>
      <c r="V332" s="83"/>
    </row>
    <row r="333" spans="3:22" s="66" customFormat="1" ht="39" customHeight="1">
      <c r="C333" s="82"/>
      <c r="D333" s="82"/>
      <c r="E333" s="82"/>
      <c r="F333" s="82"/>
      <c r="G333" s="82"/>
      <c r="H333" s="82"/>
      <c r="I333" s="82"/>
      <c r="J333" s="82"/>
      <c r="K333" s="82"/>
      <c r="L333" s="82"/>
      <c r="M333" s="82"/>
      <c r="N333" s="82"/>
      <c r="O333" s="82"/>
      <c r="P333" s="82"/>
      <c r="Q333" s="82"/>
      <c r="R333" s="82"/>
      <c r="S333" s="82"/>
      <c r="T333" s="82"/>
      <c r="U333" s="82"/>
      <c r="V333" s="83"/>
    </row>
    <row r="334" spans="3:22" s="66" customFormat="1" ht="39" customHeight="1">
      <c r="C334" s="82"/>
      <c r="D334" s="82"/>
      <c r="E334" s="82"/>
      <c r="F334" s="82"/>
      <c r="G334" s="82"/>
      <c r="H334" s="82"/>
      <c r="I334" s="82"/>
      <c r="J334" s="82"/>
      <c r="K334" s="82"/>
      <c r="L334" s="82"/>
      <c r="M334" s="82"/>
      <c r="N334" s="82"/>
      <c r="O334" s="82"/>
      <c r="P334" s="82"/>
      <c r="Q334" s="82"/>
      <c r="R334" s="82"/>
      <c r="S334" s="82"/>
      <c r="T334" s="82"/>
      <c r="U334" s="82"/>
      <c r="V334" s="83"/>
    </row>
    <row r="335" spans="3:22" s="66" customFormat="1" ht="39" customHeight="1">
      <c r="C335" s="82"/>
      <c r="D335" s="82"/>
      <c r="E335" s="82"/>
      <c r="F335" s="82"/>
      <c r="G335" s="82"/>
      <c r="H335" s="82"/>
      <c r="I335" s="82"/>
      <c r="J335" s="82"/>
      <c r="K335" s="82"/>
      <c r="L335" s="82"/>
      <c r="M335" s="82"/>
      <c r="N335" s="82"/>
      <c r="O335" s="82"/>
      <c r="P335" s="82"/>
      <c r="Q335" s="82"/>
      <c r="R335" s="82"/>
      <c r="S335" s="82"/>
      <c r="T335" s="82"/>
      <c r="U335" s="82"/>
      <c r="V335" s="83"/>
    </row>
    <row r="336" spans="3:22" s="66" customFormat="1" ht="39" customHeight="1">
      <c r="C336" s="82"/>
      <c r="D336" s="82"/>
      <c r="E336" s="82"/>
      <c r="F336" s="82"/>
      <c r="G336" s="82"/>
      <c r="H336" s="82"/>
      <c r="I336" s="82"/>
      <c r="J336" s="82"/>
      <c r="K336" s="82"/>
      <c r="L336" s="82"/>
      <c r="M336" s="82"/>
      <c r="N336" s="82"/>
      <c r="O336" s="82"/>
      <c r="P336" s="82"/>
      <c r="Q336" s="82"/>
      <c r="R336" s="82"/>
      <c r="S336" s="82"/>
      <c r="T336" s="82"/>
      <c r="U336" s="82"/>
      <c r="V336" s="83"/>
    </row>
    <row r="337" spans="3:22" s="66" customFormat="1" ht="39" customHeight="1">
      <c r="C337" s="82"/>
      <c r="D337" s="82"/>
      <c r="E337" s="82"/>
      <c r="F337" s="82"/>
      <c r="G337" s="82"/>
      <c r="H337" s="82"/>
      <c r="I337" s="82"/>
      <c r="J337" s="82"/>
      <c r="K337" s="82"/>
      <c r="L337" s="82"/>
      <c r="M337" s="82"/>
      <c r="N337" s="82"/>
      <c r="O337" s="82"/>
      <c r="P337" s="82"/>
      <c r="Q337" s="82"/>
      <c r="R337" s="82"/>
      <c r="S337" s="82"/>
      <c r="T337" s="82"/>
      <c r="U337" s="82"/>
      <c r="V337" s="83"/>
    </row>
    <row r="338" spans="3:22" s="66" customFormat="1" ht="39" customHeight="1">
      <c r="C338" s="82"/>
      <c r="D338" s="82"/>
      <c r="E338" s="82"/>
      <c r="F338" s="82"/>
      <c r="G338" s="82"/>
      <c r="H338" s="82"/>
      <c r="I338" s="82"/>
      <c r="J338" s="82"/>
      <c r="K338" s="82"/>
      <c r="L338" s="82"/>
      <c r="M338" s="82"/>
      <c r="N338" s="82"/>
      <c r="O338" s="82"/>
      <c r="P338" s="82"/>
      <c r="Q338" s="82"/>
      <c r="R338" s="82"/>
      <c r="S338" s="82"/>
      <c r="T338" s="82"/>
      <c r="U338" s="82"/>
      <c r="V338" s="83"/>
    </row>
    <row r="339" spans="3:22" s="66" customFormat="1" ht="39" customHeight="1">
      <c r="C339" s="82"/>
      <c r="D339" s="82"/>
      <c r="E339" s="82"/>
      <c r="F339" s="82"/>
      <c r="G339" s="82"/>
      <c r="H339" s="82"/>
      <c r="I339" s="82"/>
      <c r="J339" s="82"/>
      <c r="K339" s="82"/>
      <c r="L339" s="82"/>
      <c r="M339" s="82"/>
      <c r="N339" s="82"/>
      <c r="O339" s="82"/>
      <c r="P339" s="82"/>
      <c r="Q339" s="82"/>
      <c r="R339" s="82"/>
      <c r="S339" s="82"/>
      <c r="T339" s="82"/>
      <c r="U339" s="82"/>
      <c r="V339" s="83"/>
    </row>
    <row r="340" spans="3:22" s="66" customFormat="1" ht="39" customHeight="1">
      <c r="C340" s="82"/>
      <c r="D340" s="82"/>
      <c r="E340" s="82"/>
      <c r="F340" s="82"/>
      <c r="G340" s="82"/>
      <c r="H340" s="82"/>
      <c r="I340" s="82"/>
      <c r="J340" s="82"/>
      <c r="K340" s="82"/>
      <c r="L340" s="82"/>
      <c r="M340" s="82"/>
      <c r="N340" s="82"/>
      <c r="O340" s="82"/>
      <c r="P340" s="82"/>
      <c r="Q340" s="82"/>
      <c r="R340" s="82"/>
      <c r="S340" s="82"/>
      <c r="T340" s="82"/>
      <c r="U340" s="82"/>
      <c r="V340" s="83"/>
    </row>
    <row r="341" spans="3:22" s="66" customFormat="1" ht="39" customHeight="1">
      <c r="C341" s="82"/>
      <c r="D341" s="82"/>
      <c r="E341" s="82"/>
      <c r="F341" s="82"/>
      <c r="G341" s="82"/>
      <c r="H341" s="82"/>
      <c r="I341" s="82"/>
      <c r="J341" s="82"/>
      <c r="K341" s="82"/>
      <c r="L341" s="82"/>
      <c r="M341" s="82"/>
      <c r="N341" s="82"/>
      <c r="O341" s="82"/>
      <c r="P341" s="82"/>
      <c r="Q341" s="82"/>
      <c r="R341" s="82"/>
      <c r="S341" s="82"/>
      <c r="T341" s="82"/>
      <c r="U341" s="82"/>
      <c r="V341" s="83"/>
    </row>
    <row r="342" spans="3:22" s="66" customFormat="1" ht="39" customHeight="1">
      <c r="C342" s="82"/>
      <c r="D342" s="82"/>
      <c r="E342" s="82"/>
      <c r="F342" s="82"/>
      <c r="G342" s="82"/>
      <c r="H342" s="82"/>
      <c r="I342" s="82"/>
      <c r="J342" s="82"/>
      <c r="K342" s="82"/>
      <c r="L342" s="82"/>
      <c r="M342" s="82"/>
      <c r="N342" s="82"/>
      <c r="O342" s="82"/>
      <c r="P342" s="82"/>
      <c r="Q342" s="82"/>
      <c r="R342" s="82"/>
      <c r="S342" s="82"/>
      <c r="T342" s="82"/>
      <c r="U342" s="82"/>
      <c r="V342" s="83"/>
    </row>
    <row r="343" spans="3:22" s="66" customFormat="1" ht="39" customHeight="1">
      <c r="C343" s="82"/>
      <c r="D343" s="82"/>
      <c r="E343" s="82"/>
      <c r="F343" s="82"/>
      <c r="G343" s="82"/>
      <c r="H343" s="82"/>
      <c r="I343" s="82"/>
      <c r="J343" s="82"/>
      <c r="K343" s="82"/>
      <c r="L343" s="82"/>
      <c r="M343" s="82"/>
      <c r="N343" s="82"/>
      <c r="O343" s="82"/>
      <c r="P343" s="82"/>
      <c r="Q343" s="82"/>
      <c r="R343" s="82"/>
      <c r="S343" s="82"/>
      <c r="T343" s="82"/>
      <c r="U343" s="82"/>
      <c r="V343" s="83"/>
    </row>
    <row r="344" spans="3:22" s="66" customFormat="1" ht="39" customHeight="1">
      <c r="C344" s="82"/>
      <c r="D344" s="82"/>
      <c r="E344" s="82"/>
      <c r="F344" s="82"/>
      <c r="G344" s="82"/>
      <c r="H344" s="82"/>
      <c r="I344" s="82"/>
      <c r="J344" s="82"/>
      <c r="K344" s="82"/>
      <c r="L344" s="82"/>
      <c r="M344" s="82"/>
      <c r="N344" s="82"/>
      <c r="O344" s="82"/>
      <c r="P344" s="82"/>
      <c r="Q344" s="82"/>
      <c r="R344" s="82"/>
      <c r="S344" s="82"/>
      <c r="T344" s="82"/>
      <c r="U344" s="82"/>
      <c r="V344" s="83"/>
    </row>
    <row r="345" spans="3:22" s="66" customFormat="1" ht="39" customHeight="1">
      <c r="C345" s="82"/>
      <c r="D345" s="82"/>
      <c r="E345" s="82"/>
      <c r="F345" s="82"/>
      <c r="G345" s="82"/>
      <c r="H345" s="82"/>
      <c r="I345" s="82"/>
      <c r="J345" s="82"/>
      <c r="K345" s="82"/>
      <c r="L345" s="82"/>
      <c r="M345" s="82"/>
      <c r="N345" s="82"/>
      <c r="O345" s="82"/>
      <c r="P345" s="82"/>
      <c r="Q345" s="82"/>
      <c r="R345" s="82"/>
      <c r="S345" s="82"/>
      <c r="T345" s="82"/>
      <c r="U345" s="82"/>
      <c r="V345" s="83"/>
    </row>
    <row r="346" spans="3:22" s="66" customFormat="1" ht="39" customHeight="1">
      <c r="C346" s="82"/>
      <c r="D346" s="82"/>
      <c r="E346" s="82"/>
      <c r="F346" s="82"/>
      <c r="G346" s="82"/>
      <c r="H346" s="82"/>
      <c r="I346" s="82"/>
      <c r="J346" s="82"/>
      <c r="K346" s="82"/>
      <c r="L346" s="82"/>
      <c r="M346" s="82"/>
      <c r="N346" s="82"/>
      <c r="O346" s="82"/>
      <c r="P346" s="82"/>
      <c r="Q346" s="82"/>
      <c r="R346" s="82"/>
      <c r="S346" s="82"/>
      <c r="T346" s="82"/>
      <c r="U346" s="82"/>
      <c r="V346" s="83"/>
    </row>
    <row r="347" spans="3:22" s="66" customFormat="1" ht="39" customHeight="1">
      <c r="C347" s="82"/>
      <c r="D347" s="82"/>
      <c r="E347" s="82"/>
      <c r="F347" s="82"/>
      <c r="G347" s="82"/>
      <c r="H347" s="82"/>
      <c r="I347" s="82"/>
      <c r="J347" s="82"/>
      <c r="K347" s="82"/>
      <c r="L347" s="82"/>
      <c r="M347" s="82"/>
      <c r="N347" s="82"/>
      <c r="O347" s="82"/>
      <c r="P347" s="82"/>
      <c r="Q347" s="82"/>
      <c r="R347" s="82"/>
      <c r="S347" s="82"/>
      <c r="T347" s="82"/>
      <c r="U347" s="82"/>
      <c r="V347" s="83"/>
    </row>
    <row r="348" spans="3:22" s="66" customFormat="1" ht="39" customHeight="1">
      <c r="C348" s="82"/>
      <c r="D348" s="82"/>
      <c r="E348" s="82"/>
      <c r="F348" s="82"/>
      <c r="G348" s="82"/>
      <c r="H348" s="82"/>
      <c r="I348" s="82"/>
      <c r="J348" s="82"/>
      <c r="K348" s="82"/>
      <c r="L348" s="82"/>
      <c r="M348" s="82"/>
      <c r="N348" s="82"/>
      <c r="O348" s="82"/>
      <c r="P348" s="82"/>
      <c r="Q348" s="82"/>
      <c r="R348" s="82"/>
      <c r="S348" s="82"/>
      <c r="T348" s="82"/>
      <c r="U348" s="82"/>
      <c r="V348" s="83"/>
    </row>
    <row r="349" spans="3:22" s="66" customFormat="1" ht="39" customHeight="1">
      <c r="C349" s="82"/>
      <c r="D349" s="82"/>
      <c r="E349" s="82"/>
      <c r="F349" s="82"/>
      <c r="G349" s="82"/>
      <c r="H349" s="82"/>
      <c r="I349" s="82"/>
      <c r="J349" s="82"/>
      <c r="K349" s="82"/>
      <c r="L349" s="82"/>
      <c r="M349" s="82"/>
      <c r="N349" s="82"/>
      <c r="O349" s="82"/>
      <c r="P349" s="82"/>
      <c r="Q349" s="82"/>
      <c r="R349" s="82"/>
      <c r="S349" s="82"/>
      <c r="T349" s="82"/>
      <c r="U349" s="82"/>
      <c r="V349" s="83"/>
    </row>
    <row r="350" spans="3:22" s="66" customFormat="1" ht="39" customHeight="1">
      <c r="C350" s="82"/>
      <c r="D350" s="82"/>
      <c r="E350" s="82"/>
      <c r="F350" s="82"/>
      <c r="G350" s="82"/>
      <c r="H350" s="82"/>
      <c r="I350" s="82"/>
      <c r="J350" s="82"/>
      <c r="K350" s="82"/>
      <c r="L350" s="82"/>
      <c r="M350" s="82"/>
      <c r="N350" s="82"/>
      <c r="O350" s="82"/>
      <c r="P350" s="82"/>
      <c r="Q350" s="82"/>
      <c r="R350" s="82"/>
      <c r="S350" s="82"/>
      <c r="T350" s="82"/>
      <c r="U350" s="82"/>
      <c r="V350" s="83"/>
    </row>
    <row r="351" spans="3:22" s="66" customFormat="1" ht="39" customHeight="1">
      <c r="C351" s="82"/>
      <c r="D351" s="82"/>
      <c r="E351" s="82"/>
      <c r="F351" s="82"/>
      <c r="G351" s="82"/>
      <c r="H351" s="82"/>
      <c r="I351" s="82"/>
      <c r="J351" s="82"/>
      <c r="K351" s="82"/>
      <c r="L351" s="82"/>
      <c r="M351" s="82"/>
      <c r="N351" s="82"/>
      <c r="O351" s="82"/>
      <c r="P351" s="82"/>
      <c r="Q351" s="82"/>
      <c r="R351" s="82"/>
      <c r="S351" s="82"/>
      <c r="T351" s="82"/>
      <c r="U351" s="82"/>
      <c r="V351" s="83"/>
    </row>
    <row r="352" spans="3:22" s="66" customFormat="1" ht="39" customHeight="1">
      <c r="C352" s="82"/>
      <c r="D352" s="82"/>
      <c r="E352" s="82"/>
      <c r="F352" s="82"/>
      <c r="G352" s="82"/>
      <c r="H352" s="82"/>
      <c r="I352" s="82"/>
      <c r="J352" s="82"/>
      <c r="K352" s="82"/>
      <c r="L352" s="82"/>
      <c r="M352" s="82"/>
      <c r="N352" s="82"/>
      <c r="O352" s="82"/>
      <c r="P352" s="82"/>
      <c r="Q352" s="82"/>
      <c r="R352" s="82"/>
      <c r="S352" s="82"/>
      <c r="T352" s="82"/>
      <c r="U352" s="82"/>
      <c r="V352" s="83"/>
    </row>
    <row r="353" spans="3:22" s="66" customFormat="1" ht="39" customHeight="1">
      <c r="C353" s="82"/>
      <c r="D353" s="82"/>
      <c r="E353" s="82"/>
      <c r="F353" s="82"/>
      <c r="G353" s="82"/>
      <c r="H353" s="82"/>
      <c r="I353" s="82"/>
      <c r="J353" s="82"/>
      <c r="K353" s="82"/>
      <c r="L353" s="82"/>
      <c r="M353" s="82"/>
      <c r="N353" s="82"/>
      <c r="O353" s="82"/>
      <c r="P353" s="82"/>
      <c r="Q353" s="82"/>
      <c r="R353" s="82"/>
      <c r="S353" s="82"/>
      <c r="T353" s="82"/>
      <c r="U353" s="82"/>
      <c r="V353" s="83"/>
    </row>
    <row r="354" spans="3:22" s="66" customFormat="1" ht="39" customHeight="1">
      <c r="C354" s="82"/>
      <c r="D354" s="82"/>
      <c r="E354" s="82"/>
      <c r="F354" s="82"/>
      <c r="G354" s="82"/>
      <c r="H354" s="82"/>
      <c r="I354" s="82"/>
      <c r="J354" s="82"/>
      <c r="K354" s="82"/>
      <c r="L354" s="82"/>
      <c r="M354" s="82"/>
      <c r="N354" s="82"/>
      <c r="O354" s="82"/>
      <c r="P354" s="82"/>
      <c r="Q354" s="82"/>
      <c r="R354" s="82"/>
      <c r="S354" s="82"/>
      <c r="T354" s="82"/>
      <c r="U354" s="82"/>
      <c r="V354" s="83"/>
    </row>
    <row r="355" spans="3:22" s="66" customFormat="1" ht="39" customHeight="1">
      <c r="C355" s="82"/>
      <c r="D355" s="82"/>
      <c r="E355" s="82"/>
      <c r="F355" s="82"/>
      <c r="G355" s="82"/>
      <c r="H355" s="82"/>
      <c r="I355" s="82"/>
      <c r="J355" s="82"/>
      <c r="K355" s="82"/>
      <c r="L355" s="82"/>
      <c r="M355" s="82"/>
      <c r="N355" s="82"/>
      <c r="O355" s="82"/>
      <c r="P355" s="82"/>
      <c r="Q355" s="82"/>
      <c r="R355" s="82"/>
      <c r="S355" s="82"/>
      <c r="T355" s="82"/>
      <c r="U355" s="82"/>
      <c r="V355" s="83"/>
    </row>
    <row r="356" spans="3:22" s="66" customFormat="1" ht="39" customHeight="1">
      <c r="C356" s="82"/>
      <c r="D356" s="82"/>
      <c r="E356" s="82"/>
      <c r="F356" s="82"/>
      <c r="G356" s="82"/>
      <c r="H356" s="82"/>
      <c r="I356" s="82"/>
      <c r="J356" s="82"/>
      <c r="K356" s="82"/>
      <c r="L356" s="82"/>
      <c r="M356" s="82"/>
      <c r="N356" s="82"/>
      <c r="O356" s="82"/>
      <c r="P356" s="82"/>
      <c r="Q356" s="82"/>
      <c r="R356" s="82"/>
      <c r="S356" s="82"/>
      <c r="T356" s="82"/>
      <c r="U356" s="82"/>
      <c r="V356" s="83"/>
    </row>
    <row r="357" spans="3:22" s="66" customFormat="1" ht="39" customHeight="1">
      <c r="C357" s="82"/>
      <c r="D357" s="82"/>
      <c r="E357" s="82"/>
      <c r="F357" s="82"/>
      <c r="G357" s="82"/>
      <c r="H357" s="82"/>
      <c r="I357" s="82"/>
      <c r="J357" s="82"/>
      <c r="K357" s="82"/>
      <c r="L357" s="82"/>
      <c r="M357" s="82"/>
      <c r="N357" s="82"/>
      <c r="O357" s="82"/>
      <c r="P357" s="82"/>
      <c r="Q357" s="82"/>
      <c r="R357" s="82"/>
      <c r="S357" s="82"/>
      <c r="T357" s="82"/>
      <c r="U357" s="82"/>
      <c r="V357" s="83"/>
    </row>
    <row r="358" spans="3:22" s="66" customFormat="1" ht="39" customHeight="1">
      <c r="C358" s="82"/>
      <c r="D358" s="82"/>
      <c r="E358" s="82"/>
      <c r="F358" s="82"/>
      <c r="G358" s="82"/>
      <c r="H358" s="82"/>
      <c r="I358" s="82"/>
      <c r="J358" s="82"/>
      <c r="K358" s="82"/>
      <c r="L358" s="82"/>
      <c r="M358" s="82"/>
      <c r="N358" s="82"/>
      <c r="O358" s="82"/>
      <c r="P358" s="82"/>
      <c r="Q358" s="82"/>
      <c r="R358" s="82"/>
      <c r="S358" s="82"/>
      <c r="T358" s="82"/>
      <c r="U358" s="82"/>
      <c r="V358" s="83"/>
    </row>
    <row r="359" spans="3:22" s="66" customFormat="1" ht="39" customHeight="1">
      <c r="C359" s="82"/>
      <c r="D359" s="82"/>
      <c r="E359" s="82"/>
      <c r="F359" s="82"/>
      <c r="G359" s="82"/>
      <c r="H359" s="82"/>
      <c r="I359" s="82"/>
      <c r="J359" s="82"/>
      <c r="K359" s="82"/>
      <c r="L359" s="82"/>
      <c r="M359" s="82"/>
      <c r="N359" s="82"/>
      <c r="O359" s="82"/>
      <c r="P359" s="82"/>
      <c r="Q359" s="82"/>
      <c r="R359" s="82"/>
      <c r="S359" s="82"/>
      <c r="T359" s="82"/>
      <c r="U359" s="82"/>
      <c r="V359" s="83"/>
    </row>
    <row r="360" spans="3:22" s="66" customFormat="1" ht="39" customHeight="1">
      <c r="C360" s="82"/>
      <c r="D360" s="82"/>
      <c r="E360" s="82"/>
      <c r="F360" s="82"/>
      <c r="G360" s="82"/>
      <c r="H360" s="82"/>
      <c r="I360" s="82"/>
      <c r="J360" s="82"/>
      <c r="K360" s="82"/>
      <c r="L360" s="82"/>
      <c r="M360" s="82"/>
      <c r="N360" s="82"/>
      <c r="O360" s="82"/>
      <c r="P360" s="82"/>
      <c r="Q360" s="82"/>
      <c r="R360" s="82"/>
      <c r="S360" s="82"/>
      <c r="T360" s="82"/>
      <c r="U360" s="82"/>
      <c r="V360" s="83"/>
    </row>
    <row r="361" spans="3:22" s="66" customFormat="1" ht="39" customHeight="1">
      <c r="C361" s="82"/>
      <c r="D361" s="82"/>
      <c r="E361" s="82"/>
      <c r="F361" s="82"/>
      <c r="G361" s="82"/>
      <c r="H361" s="82"/>
      <c r="I361" s="82"/>
      <c r="J361" s="82"/>
      <c r="K361" s="82"/>
      <c r="L361" s="82"/>
      <c r="M361" s="82"/>
      <c r="N361" s="82"/>
      <c r="O361" s="82"/>
      <c r="P361" s="82"/>
      <c r="Q361" s="82"/>
      <c r="R361" s="82"/>
      <c r="S361" s="82"/>
      <c r="T361" s="82"/>
      <c r="U361" s="82"/>
      <c r="V361" s="83"/>
    </row>
    <row r="362" spans="3:22" s="66" customFormat="1" ht="39" customHeight="1">
      <c r="C362" s="82"/>
      <c r="D362" s="82"/>
      <c r="E362" s="82"/>
      <c r="F362" s="82"/>
      <c r="G362" s="82"/>
      <c r="H362" s="82"/>
      <c r="I362" s="82"/>
      <c r="J362" s="82"/>
      <c r="K362" s="82"/>
      <c r="L362" s="82"/>
      <c r="M362" s="82"/>
      <c r="N362" s="82"/>
      <c r="O362" s="82"/>
      <c r="P362" s="82"/>
      <c r="Q362" s="82"/>
      <c r="R362" s="82"/>
      <c r="S362" s="82"/>
      <c r="T362" s="82"/>
      <c r="U362" s="82"/>
      <c r="V362" s="83"/>
    </row>
    <row r="363" spans="3:22" s="66" customFormat="1" ht="39" customHeight="1">
      <c r="C363" s="82"/>
      <c r="D363" s="82"/>
      <c r="E363" s="82"/>
      <c r="F363" s="82"/>
      <c r="G363" s="82"/>
      <c r="H363" s="82"/>
      <c r="I363" s="82"/>
      <c r="J363" s="82"/>
      <c r="K363" s="82"/>
      <c r="L363" s="82"/>
      <c r="M363" s="82"/>
      <c r="N363" s="82"/>
      <c r="O363" s="82"/>
      <c r="P363" s="82"/>
      <c r="Q363" s="82"/>
      <c r="R363" s="82"/>
      <c r="S363" s="82"/>
      <c r="T363" s="82"/>
      <c r="U363" s="82"/>
      <c r="V363" s="83"/>
    </row>
    <row r="364" spans="3:22" s="66" customFormat="1" ht="39" customHeight="1">
      <c r="C364" s="82"/>
      <c r="D364" s="82"/>
      <c r="E364" s="82"/>
      <c r="F364" s="82"/>
      <c r="G364" s="82"/>
      <c r="H364" s="82"/>
      <c r="I364" s="82"/>
      <c r="J364" s="82"/>
      <c r="K364" s="82"/>
      <c r="L364" s="82"/>
      <c r="M364" s="82"/>
      <c r="N364" s="82"/>
      <c r="O364" s="82"/>
      <c r="P364" s="82"/>
      <c r="Q364" s="82"/>
      <c r="R364" s="82"/>
      <c r="S364" s="82"/>
      <c r="T364" s="82"/>
      <c r="U364" s="82"/>
      <c r="V364" s="83"/>
    </row>
    <row r="365" spans="3:22" s="66" customFormat="1" ht="39" customHeight="1">
      <c r="C365" s="82"/>
      <c r="D365" s="82"/>
      <c r="E365" s="82"/>
      <c r="F365" s="82"/>
      <c r="G365" s="82"/>
      <c r="H365" s="82"/>
      <c r="I365" s="82"/>
      <c r="J365" s="82"/>
      <c r="K365" s="82"/>
      <c r="L365" s="82"/>
      <c r="M365" s="82"/>
      <c r="N365" s="82"/>
      <c r="O365" s="82"/>
      <c r="P365" s="82"/>
      <c r="Q365" s="82"/>
      <c r="R365" s="82"/>
      <c r="S365" s="82"/>
      <c r="T365" s="82"/>
      <c r="U365" s="82"/>
      <c r="V365" s="83"/>
    </row>
    <row r="366" spans="3:22" s="66" customFormat="1" ht="39" customHeight="1">
      <c r="C366" s="82"/>
      <c r="D366" s="82"/>
      <c r="E366" s="82"/>
      <c r="F366" s="82"/>
      <c r="G366" s="82"/>
      <c r="H366" s="82"/>
      <c r="I366" s="82"/>
      <c r="J366" s="82"/>
      <c r="K366" s="82"/>
      <c r="L366" s="82"/>
      <c r="M366" s="82"/>
      <c r="N366" s="82"/>
      <c r="O366" s="82"/>
      <c r="P366" s="82"/>
      <c r="Q366" s="82"/>
      <c r="R366" s="82"/>
      <c r="S366" s="82"/>
      <c r="T366" s="82"/>
      <c r="U366" s="82"/>
      <c r="V366" s="83"/>
    </row>
    <row r="367" spans="3:22" s="66" customFormat="1" ht="39" customHeight="1">
      <c r="C367" s="82"/>
      <c r="D367" s="82"/>
      <c r="E367" s="82"/>
      <c r="F367" s="82"/>
      <c r="G367" s="82"/>
      <c r="H367" s="82"/>
      <c r="I367" s="82"/>
      <c r="J367" s="82"/>
      <c r="K367" s="82"/>
      <c r="L367" s="82"/>
      <c r="M367" s="82"/>
      <c r="N367" s="82"/>
      <c r="O367" s="82"/>
      <c r="P367" s="82"/>
      <c r="Q367" s="82"/>
      <c r="R367" s="82"/>
      <c r="S367" s="82"/>
      <c r="T367" s="82"/>
      <c r="U367" s="82"/>
      <c r="V367" s="83"/>
    </row>
    <row r="368" spans="3:22" s="66" customFormat="1" ht="39" customHeight="1">
      <c r="C368" s="82"/>
      <c r="D368" s="82"/>
      <c r="E368" s="82"/>
      <c r="F368" s="82"/>
      <c r="G368" s="82"/>
      <c r="H368" s="82"/>
      <c r="I368" s="82"/>
      <c r="J368" s="82"/>
      <c r="K368" s="82"/>
      <c r="L368" s="82"/>
      <c r="M368" s="82"/>
      <c r="N368" s="82"/>
      <c r="O368" s="82"/>
      <c r="P368" s="82"/>
      <c r="Q368" s="82"/>
      <c r="R368" s="82"/>
      <c r="S368" s="82"/>
      <c r="T368" s="82"/>
      <c r="U368" s="82"/>
      <c r="V368" s="83"/>
    </row>
    <row r="369" spans="3:22" s="66" customFormat="1" ht="39" customHeight="1">
      <c r="C369" s="82"/>
      <c r="D369" s="82"/>
      <c r="E369" s="82"/>
      <c r="F369" s="82"/>
      <c r="G369" s="82"/>
      <c r="H369" s="82"/>
      <c r="I369" s="82"/>
      <c r="J369" s="82"/>
      <c r="K369" s="82"/>
      <c r="L369" s="82"/>
      <c r="M369" s="82"/>
      <c r="N369" s="82"/>
      <c r="O369" s="82"/>
      <c r="P369" s="82"/>
      <c r="Q369" s="82"/>
      <c r="R369" s="82"/>
      <c r="S369" s="82"/>
      <c r="T369" s="82"/>
      <c r="U369" s="82"/>
      <c r="V369" s="83"/>
    </row>
    <row r="370" spans="3:22" s="66" customFormat="1" ht="39" customHeight="1">
      <c r="C370" s="82"/>
      <c r="D370" s="82"/>
      <c r="E370" s="82"/>
      <c r="F370" s="82"/>
      <c r="G370" s="82"/>
      <c r="H370" s="82"/>
      <c r="I370" s="82"/>
      <c r="J370" s="82"/>
      <c r="K370" s="82"/>
      <c r="L370" s="82"/>
      <c r="M370" s="82"/>
      <c r="N370" s="82"/>
      <c r="O370" s="82"/>
      <c r="P370" s="82"/>
      <c r="Q370" s="82"/>
      <c r="R370" s="82"/>
      <c r="S370" s="82"/>
      <c r="T370" s="82"/>
      <c r="U370" s="82"/>
      <c r="V370" s="83"/>
    </row>
    <row r="371" spans="3:22" s="66" customFormat="1" ht="39" customHeight="1">
      <c r="C371" s="82"/>
      <c r="D371" s="82"/>
      <c r="E371" s="82"/>
      <c r="F371" s="82"/>
      <c r="G371" s="82"/>
      <c r="H371" s="82"/>
      <c r="I371" s="82"/>
      <c r="J371" s="82"/>
      <c r="K371" s="82"/>
      <c r="L371" s="82"/>
      <c r="M371" s="82"/>
      <c r="N371" s="82"/>
      <c r="O371" s="82"/>
      <c r="P371" s="82"/>
      <c r="Q371" s="82"/>
      <c r="R371" s="82"/>
      <c r="S371" s="82"/>
      <c r="T371" s="82"/>
      <c r="U371" s="82"/>
      <c r="V371" s="83"/>
    </row>
    <row r="372" spans="3:22" s="66" customFormat="1" ht="39" customHeight="1">
      <c r="C372" s="82"/>
      <c r="D372" s="82"/>
      <c r="E372" s="82"/>
      <c r="F372" s="82"/>
      <c r="G372" s="82"/>
      <c r="H372" s="82"/>
      <c r="I372" s="82"/>
      <c r="J372" s="82"/>
      <c r="K372" s="82"/>
      <c r="L372" s="82"/>
      <c r="M372" s="82"/>
      <c r="N372" s="82"/>
      <c r="O372" s="82"/>
      <c r="P372" s="82"/>
      <c r="Q372" s="82"/>
      <c r="R372" s="82"/>
      <c r="S372" s="82"/>
      <c r="T372" s="82"/>
      <c r="U372" s="82"/>
      <c r="V372" s="83"/>
    </row>
    <row r="373" spans="3:22" s="66" customFormat="1" ht="39" customHeight="1">
      <c r="C373" s="82"/>
      <c r="D373" s="82"/>
      <c r="E373" s="82"/>
      <c r="F373" s="82"/>
      <c r="G373" s="82"/>
      <c r="H373" s="82"/>
      <c r="I373" s="82"/>
      <c r="J373" s="82"/>
      <c r="K373" s="82"/>
      <c r="L373" s="82"/>
      <c r="M373" s="82"/>
      <c r="N373" s="82"/>
      <c r="O373" s="82"/>
      <c r="P373" s="82"/>
      <c r="Q373" s="82"/>
      <c r="R373" s="82"/>
      <c r="S373" s="82"/>
      <c r="T373" s="82"/>
      <c r="U373" s="82"/>
      <c r="V373" s="83"/>
    </row>
    <row r="374" spans="3:22" s="66" customFormat="1" ht="39" customHeight="1">
      <c r="C374" s="82"/>
      <c r="D374" s="82"/>
      <c r="E374" s="82"/>
      <c r="F374" s="82"/>
      <c r="G374" s="82"/>
      <c r="H374" s="82"/>
      <c r="I374" s="82"/>
      <c r="J374" s="82"/>
      <c r="K374" s="82"/>
      <c r="L374" s="82"/>
      <c r="M374" s="82"/>
      <c r="N374" s="82"/>
      <c r="O374" s="82"/>
      <c r="P374" s="82"/>
      <c r="Q374" s="82"/>
      <c r="R374" s="82"/>
      <c r="S374" s="82"/>
      <c r="T374" s="82"/>
      <c r="U374" s="82"/>
      <c r="V374" s="83"/>
    </row>
    <row r="375" spans="3:22" s="66" customFormat="1" ht="39" customHeight="1">
      <c r="C375" s="82"/>
      <c r="D375" s="82"/>
      <c r="E375" s="82"/>
      <c r="F375" s="82"/>
      <c r="G375" s="82"/>
      <c r="H375" s="82"/>
      <c r="I375" s="82"/>
      <c r="J375" s="82"/>
      <c r="K375" s="82"/>
      <c r="L375" s="82"/>
      <c r="M375" s="82"/>
      <c r="N375" s="82"/>
      <c r="O375" s="82"/>
      <c r="P375" s="82"/>
      <c r="Q375" s="82"/>
      <c r="R375" s="82"/>
      <c r="S375" s="82"/>
      <c r="T375" s="82"/>
      <c r="U375" s="82"/>
      <c r="V375" s="83"/>
    </row>
    <row r="376" spans="3:22" s="66" customFormat="1" ht="39" customHeight="1">
      <c r="C376" s="82"/>
      <c r="D376" s="82"/>
      <c r="E376" s="82"/>
      <c r="F376" s="82"/>
      <c r="G376" s="82"/>
      <c r="H376" s="82"/>
      <c r="I376" s="82"/>
      <c r="J376" s="82"/>
      <c r="K376" s="82"/>
      <c r="L376" s="82"/>
      <c r="M376" s="82"/>
      <c r="N376" s="82"/>
      <c r="O376" s="82"/>
      <c r="P376" s="82"/>
      <c r="Q376" s="82"/>
      <c r="R376" s="82"/>
      <c r="S376" s="82"/>
      <c r="T376" s="82"/>
      <c r="U376" s="82"/>
      <c r="V376" s="83"/>
    </row>
    <row r="377" spans="3:22" s="66" customFormat="1" ht="39" customHeight="1">
      <c r="C377" s="82"/>
      <c r="D377" s="82"/>
      <c r="E377" s="82"/>
      <c r="F377" s="82"/>
      <c r="G377" s="82"/>
      <c r="H377" s="82"/>
      <c r="I377" s="82"/>
      <c r="J377" s="82"/>
      <c r="K377" s="82"/>
      <c r="L377" s="82"/>
      <c r="M377" s="82"/>
      <c r="N377" s="82"/>
      <c r="O377" s="82"/>
      <c r="P377" s="82"/>
      <c r="Q377" s="82"/>
      <c r="R377" s="82"/>
      <c r="S377" s="82"/>
      <c r="T377" s="82"/>
      <c r="U377" s="82"/>
      <c r="V377" s="83"/>
    </row>
    <row r="378" spans="3:22" s="66" customFormat="1" ht="39" customHeight="1">
      <c r="C378" s="82"/>
      <c r="D378" s="82"/>
      <c r="E378" s="82"/>
      <c r="F378" s="82"/>
      <c r="G378" s="82"/>
      <c r="H378" s="82"/>
      <c r="I378" s="82"/>
      <c r="J378" s="82"/>
      <c r="K378" s="82"/>
      <c r="L378" s="82"/>
      <c r="M378" s="82"/>
      <c r="N378" s="82"/>
      <c r="O378" s="82"/>
      <c r="P378" s="82"/>
      <c r="Q378" s="82"/>
      <c r="R378" s="82"/>
      <c r="S378" s="82"/>
      <c r="T378" s="82"/>
      <c r="U378" s="82"/>
      <c r="V378" s="83"/>
    </row>
    <row r="379" spans="3:22" s="66" customFormat="1" ht="39" customHeight="1">
      <c r="C379" s="82"/>
      <c r="D379" s="82"/>
      <c r="E379" s="82"/>
      <c r="F379" s="82"/>
      <c r="G379" s="82"/>
      <c r="H379" s="82"/>
      <c r="I379" s="82"/>
      <c r="J379" s="82"/>
      <c r="K379" s="82"/>
      <c r="L379" s="82"/>
      <c r="M379" s="82"/>
      <c r="N379" s="82"/>
      <c r="O379" s="82"/>
      <c r="P379" s="82"/>
      <c r="Q379" s="82"/>
      <c r="R379" s="82"/>
      <c r="S379" s="82"/>
      <c r="T379" s="82"/>
      <c r="U379" s="82"/>
      <c r="V379" s="83"/>
    </row>
    <row r="380" spans="3:22" s="66" customFormat="1" ht="39" customHeight="1">
      <c r="C380" s="82"/>
      <c r="D380" s="82"/>
      <c r="E380" s="82"/>
      <c r="F380" s="82"/>
      <c r="G380" s="82"/>
      <c r="H380" s="82"/>
      <c r="I380" s="82"/>
      <c r="J380" s="82"/>
      <c r="K380" s="82"/>
      <c r="L380" s="82"/>
      <c r="M380" s="82"/>
      <c r="N380" s="82"/>
      <c r="O380" s="82"/>
      <c r="P380" s="82"/>
      <c r="Q380" s="82"/>
      <c r="R380" s="82"/>
      <c r="S380" s="82"/>
      <c r="T380" s="82"/>
      <c r="U380" s="82"/>
      <c r="V380" s="83"/>
    </row>
    <row r="381" spans="3:22" s="66" customFormat="1" ht="39" customHeight="1">
      <c r="C381" s="82"/>
      <c r="D381" s="82"/>
      <c r="E381" s="82"/>
      <c r="F381" s="82"/>
      <c r="G381" s="82"/>
      <c r="H381" s="82"/>
      <c r="I381" s="82"/>
      <c r="J381" s="82"/>
      <c r="K381" s="82"/>
      <c r="L381" s="82"/>
      <c r="M381" s="82"/>
      <c r="N381" s="82"/>
      <c r="O381" s="82"/>
      <c r="P381" s="82"/>
      <c r="Q381" s="82"/>
      <c r="R381" s="82"/>
      <c r="S381" s="82"/>
      <c r="T381" s="82"/>
      <c r="U381" s="82"/>
      <c r="V381" s="83"/>
    </row>
    <row r="382" spans="3:22" s="66" customFormat="1" ht="39" customHeight="1">
      <c r="C382" s="82"/>
      <c r="D382" s="82"/>
      <c r="E382" s="82"/>
      <c r="F382" s="82"/>
      <c r="G382" s="82"/>
      <c r="H382" s="82"/>
      <c r="I382" s="82"/>
      <c r="J382" s="82"/>
      <c r="K382" s="82"/>
      <c r="L382" s="82"/>
      <c r="M382" s="82"/>
      <c r="N382" s="82"/>
      <c r="O382" s="82"/>
      <c r="P382" s="82"/>
      <c r="Q382" s="82"/>
      <c r="R382" s="82"/>
      <c r="S382" s="82"/>
      <c r="T382" s="82"/>
      <c r="U382" s="82"/>
      <c r="V382" s="83"/>
    </row>
    <row r="383" spans="3:22" s="66" customFormat="1" ht="39" customHeight="1">
      <c r="C383" s="82"/>
      <c r="D383" s="82"/>
      <c r="E383" s="82"/>
      <c r="F383" s="82"/>
      <c r="G383" s="82"/>
      <c r="H383" s="82"/>
      <c r="I383" s="82"/>
      <c r="J383" s="82"/>
      <c r="K383" s="82"/>
      <c r="L383" s="82"/>
      <c r="M383" s="82"/>
      <c r="N383" s="82"/>
      <c r="O383" s="82"/>
      <c r="P383" s="82"/>
      <c r="Q383" s="82"/>
      <c r="R383" s="82"/>
      <c r="S383" s="82"/>
      <c r="T383" s="82"/>
      <c r="U383" s="82"/>
      <c r="V383" s="83"/>
    </row>
    <row r="384" spans="3:22" s="66" customFormat="1" ht="39" customHeight="1">
      <c r="C384" s="82"/>
      <c r="D384" s="82"/>
      <c r="E384" s="82"/>
      <c r="F384" s="82"/>
      <c r="G384" s="82"/>
      <c r="H384" s="82"/>
      <c r="I384" s="82"/>
      <c r="J384" s="82"/>
      <c r="K384" s="82"/>
      <c r="L384" s="82"/>
      <c r="M384" s="82"/>
      <c r="N384" s="82"/>
      <c r="O384" s="82"/>
      <c r="P384" s="82"/>
      <c r="Q384" s="82"/>
      <c r="R384" s="82"/>
      <c r="S384" s="82"/>
      <c r="T384" s="82"/>
      <c r="U384" s="82"/>
      <c r="V384" s="83"/>
    </row>
    <row r="385" spans="3:22" s="66" customFormat="1" ht="39" customHeight="1">
      <c r="C385" s="82"/>
      <c r="D385" s="82"/>
      <c r="E385" s="82"/>
      <c r="F385" s="82"/>
      <c r="G385" s="82"/>
      <c r="H385" s="82"/>
      <c r="I385" s="82"/>
      <c r="J385" s="82"/>
      <c r="K385" s="82"/>
      <c r="L385" s="82"/>
      <c r="M385" s="82"/>
      <c r="N385" s="82"/>
      <c r="O385" s="82"/>
      <c r="P385" s="82"/>
      <c r="Q385" s="82"/>
      <c r="R385" s="82"/>
      <c r="S385" s="82"/>
      <c r="T385" s="82"/>
      <c r="U385" s="82"/>
      <c r="V385" s="83"/>
    </row>
    <row r="386" spans="3:22" s="66" customFormat="1" ht="39" customHeight="1">
      <c r="C386" s="82"/>
      <c r="D386" s="82"/>
      <c r="E386" s="82"/>
      <c r="F386" s="82"/>
      <c r="G386" s="82"/>
      <c r="H386" s="82"/>
      <c r="I386" s="82"/>
      <c r="J386" s="82"/>
      <c r="K386" s="82"/>
      <c r="L386" s="82"/>
      <c r="M386" s="82"/>
      <c r="N386" s="82"/>
      <c r="O386" s="82"/>
      <c r="P386" s="82"/>
      <c r="Q386" s="82"/>
      <c r="R386" s="82"/>
      <c r="S386" s="82"/>
      <c r="T386" s="82"/>
      <c r="U386" s="82"/>
      <c r="V386" s="83"/>
    </row>
    <row r="387" spans="3:22" s="66" customFormat="1" ht="39" customHeight="1">
      <c r="C387" s="82"/>
      <c r="D387" s="82"/>
      <c r="E387" s="82"/>
      <c r="F387" s="82"/>
      <c r="G387" s="82"/>
      <c r="H387" s="82"/>
      <c r="I387" s="82"/>
      <c r="J387" s="82"/>
      <c r="K387" s="82"/>
      <c r="L387" s="82"/>
      <c r="M387" s="82"/>
      <c r="N387" s="82"/>
      <c r="O387" s="82"/>
      <c r="P387" s="82"/>
      <c r="Q387" s="82"/>
      <c r="R387" s="82"/>
      <c r="S387" s="82"/>
      <c r="T387" s="82"/>
      <c r="U387" s="82"/>
      <c r="V387" s="83"/>
    </row>
    <row r="388" spans="3:22" s="66" customFormat="1" ht="39" customHeight="1">
      <c r="C388" s="82"/>
      <c r="D388" s="82"/>
      <c r="E388" s="82"/>
      <c r="F388" s="82"/>
      <c r="G388" s="82"/>
      <c r="H388" s="82"/>
      <c r="I388" s="82"/>
      <c r="J388" s="82"/>
      <c r="K388" s="82"/>
      <c r="L388" s="82"/>
      <c r="M388" s="82"/>
      <c r="N388" s="82"/>
      <c r="O388" s="82"/>
      <c r="P388" s="82"/>
      <c r="Q388" s="82"/>
      <c r="R388" s="82"/>
      <c r="S388" s="82"/>
      <c r="T388" s="82"/>
      <c r="U388" s="82"/>
      <c r="V388" s="83"/>
    </row>
    <row r="389" spans="3:22" s="66" customFormat="1" ht="39" customHeight="1">
      <c r="C389" s="82"/>
      <c r="D389" s="82"/>
      <c r="E389" s="82"/>
      <c r="F389" s="82"/>
      <c r="G389" s="82"/>
      <c r="H389" s="82"/>
      <c r="I389" s="82"/>
      <c r="J389" s="82"/>
      <c r="K389" s="82"/>
      <c r="L389" s="82"/>
      <c r="M389" s="82"/>
      <c r="N389" s="82"/>
      <c r="O389" s="82"/>
      <c r="P389" s="82"/>
      <c r="Q389" s="82"/>
      <c r="R389" s="82"/>
      <c r="S389" s="82"/>
      <c r="T389" s="82"/>
      <c r="U389" s="82"/>
      <c r="V389" s="83"/>
    </row>
    <row r="390" spans="3:22" s="66" customFormat="1" ht="39" customHeight="1">
      <c r="C390" s="82"/>
      <c r="D390" s="82"/>
      <c r="E390" s="82"/>
      <c r="F390" s="82"/>
      <c r="G390" s="82"/>
      <c r="H390" s="82"/>
      <c r="I390" s="82"/>
      <c r="J390" s="82"/>
      <c r="K390" s="82"/>
      <c r="L390" s="82"/>
      <c r="M390" s="82"/>
      <c r="N390" s="82"/>
      <c r="O390" s="82"/>
      <c r="P390" s="82"/>
      <c r="Q390" s="82"/>
      <c r="R390" s="82"/>
      <c r="S390" s="82"/>
      <c r="T390" s="82"/>
      <c r="U390" s="82"/>
      <c r="V390" s="83"/>
    </row>
    <row r="391" spans="3:22" s="66" customFormat="1" ht="39" customHeight="1">
      <c r="C391" s="82"/>
      <c r="D391" s="82"/>
      <c r="E391" s="82"/>
      <c r="F391" s="82"/>
      <c r="G391" s="82"/>
      <c r="H391" s="82"/>
      <c r="I391" s="82"/>
      <c r="J391" s="82"/>
      <c r="K391" s="82"/>
      <c r="L391" s="82"/>
      <c r="M391" s="82"/>
      <c r="N391" s="82"/>
      <c r="O391" s="82"/>
      <c r="P391" s="82"/>
      <c r="Q391" s="82"/>
      <c r="R391" s="82"/>
      <c r="S391" s="82"/>
      <c r="T391" s="82"/>
      <c r="U391" s="82"/>
      <c r="V391" s="83"/>
    </row>
    <row r="392" spans="3:22" s="66" customFormat="1" ht="39" customHeight="1">
      <c r="C392" s="82"/>
      <c r="D392" s="82"/>
      <c r="E392" s="82"/>
      <c r="F392" s="82"/>
      <c r="G392" s="82"/>
      <c r="H392" s="82"/>
      <c r="I392" s="82"/>
      <c r="J392" s="82"/>
      <c r="K392" s="82"/>
      <c r="L392" s="82"/>
      <c r="M392" s="82"/>
      <c r="N392" s="82"/>
      <c r="O392" s="82"/>
      <c r="P392" s="82"/>
      <c r="Q392" s="82"/>
      <c r="R392" s="82"/>
      <c r="S392" s="82"/>
      <c r="T392" s="82"/>
      <c r="U392" s="82"/>
      <c r="V392" s="83"/>
    </row>
    <row r="393" spans="3:22" s="66" customFormat="1" ht="39" customHeight="1">
      <c r="C393" s="82"/>
      <c r="D393" s="82"/>
      <c r="E393" s="82"/>
      <c r="F393" s="82"/>
      <c r="G393" s="82"/>
      <c r="H393" s="82"/>
      <c r="I393" s="82"/>
      <c r="J393" s="82"/>
      <c r="K393" s="82"/>
      <c r="L393" s="82"/>
      <c r="M393" s="82"/>
      <c r="N393" s="82"/>
      <c r="O393" s="82"/>
      <c r="P393" s="82"/>
      <c r="Q393" s="82"/>
      <c r="R393" s="82"/>
      <c r="S393" s="82"/>
      <c r="T393" s="82"/>
      <c r="U393" s="82"/>
      <c r="V393" s="83"/>
    </row>
    <row r="394" spans="3:22" s="66" customFormat="1" ht="39" customHeight="1">
      <c r="C394" s="82"/>
      <c r="D394" s="82"/>
      <c r="E394" s="82"/>
      <c r="F394" s="82"/>
      <c r="G394" s="82"/>
      <c r="H394" s="82"/>
      <c r="I394" s="82"/>
      <c r="J394" s="82"/>
      <c r="K394" s="82"/>
      <c r="L394" s="82"/>
      <c r="M394" s="82"/>
      <c r="N394" s="82"/>
      <c r="O394" s="82"/>
      <c r="P394" s="82"/>
      <c r="Q394" s="82"/>
      <c r="R394" s="82"/>
      <c r="S394" s="82"/>
      <c r="T394" s="82"/>
      <c r="U394" s="82"/>
      <c r="V394" s="83"/>
    </row>
    <row r="395" spans="3:22" s="66" customFormat="1" ht="39" customHeight="1">
      <c r="C395" s="82"/>
      <c r="D395" s="82"/>
      <c r="E395" s="82"/>
      <c r="F395" s="82"/>
      <c r="G395" s="82"/>
      <c r="H395" s="82"/>
      <c r="I395" s="82"/>
      <c r="J395" s="82"/>
      <c r="K395" s="82"/>
      <c r="L395" s="82"/>
      <c r="M395" s="82"/>
      <c r="N395" s="82"/>
      <c r="O395" s="82"/>
      <c r="P395" s="82"/>
      <c r="Q395" s="82"/>
      <c r="R395" s="82"/>
      <c r="S395" s="82"/>
      <c r="T395" s="82"/>
      <c r="U395" s="82"/>
      <c r="V395" s="83"/>
    </row>
    <row r="396" spans="3:22" s="66" customFormat="1" ht="39" customHeight="1">
      <c r="C396" s="82"/>
      <c r="D396" s="82"/>
      <c r="E396" s="82"/>
      <c r="F396" s="82"/>
      <c r="G396" s="82"/>
      <c r="H396" s="82"/>
      <c r="I396" s="82"/>
      <c r="J396" s="82"/>
      <c r="K396" s="82"/>
      <c r="L396" s="82"/>
      <c r="M396" s="82"/>
      <c r="N396" s="82"/>
      <c r="O396" s="82"/>
      <c r="P396" s="82"/>
      <c r="Q396" s="82"/>
      <c r="R396" s="82"/>
      <c r="S396" s="82"/>
      <c r="T396" s="82"/>
      <c r="U396" s="82"/>
      <c r="V396" s="83"/>
    </row>
    <row r="397" spans="3:22" s="66" customFormat="1" ht="39" customHeight="1">
      <c r="C397" s="82"/>
      <c r="D397" s="82"/>
      <c r="E397" s="82"/>
      <c r="F397" s="82"/>
      <c r="G397" s="82"/>
      <c r="H397" s="82"/>
      <c r="I397" s="82"/>
      <c r="J397" s="82"/>
      <c r="K397" s="82"/>
      <c r="L397" s="82"/>
      <c r="M397" s="82"/>
      <c r="N397" s="82"/>
      <c r="O397" s="82"/>
      <c r="P397" s="82"/>
      <c r="Q397" s="82"/>
      <c r="R397" s="82"/>
      <c r="S397" s="82"/>
      <c r="T397" s="82"/>
      <c r="U397" s="82"/>
      <c r="V397" s="83"/>
    </row>
    <row r="398" spans="3:22" s="66" customFormat="1" ht="39" customHeight="1">
      <c r="C398" s="82"/>
      <c r="D398" s="82"/>
      <c r="E398" s="82"/>
      <c r="F398" s="82"/>
      <c r="G398" s="82"/>
      <c r="H398" s="82"/>
      <c r="I398" s="82"/>
      <c r="J398" s="82"/>
      <c r="K398" s="82"/>
      <c r="L398" s="82"/>
      <c r="M398" s="82"/>
      <c r="N398" s="82"/>
      <c r="O398" s="82"/>
      <c r="P398" s="82"/>
      <c r="Q398" s="82"/>
      <c r="R398" s="82"/>
      <c r="S398" s="82"/>
      <c r="T398" s="82"/>
      <c r="U398" s="82"/>
      <c r="V398" s="83"/>
    </row>
    <row r="399" spans="3:22" s="66" customFormat="1" ht="39" customHeight="1">
      <c r="C399" s="82"/>
      <c r="D399" s="82"/>
      <c r="E399" s="82"/>
      <c r="F399" s="82"/>
      <c r="G399" s="82"/>
      <c r="H399" s="82"/>
      <c r="I399" s="82"/>
      <c r="J399" s="82"/>
      <c r="K399" s="82"/>
      <c r="L399" s="82"/>
      <c r="M399" s="82"/>
      <c r="N399" s="82"/>
      <c r="O399" s="82"/>
      <c r="P399" s="82"/>
      <c r="Q399" s="82"/>
      <c r="R399" s="82"/>
      <c r="S399" s="82"/>
      <c r="T399" s="82"/>
      <c r="U399" s="82"/>
      <c r="V399" s="83"/>
    </row>
    <row r="400" spans="3:22" s="66" customFormat="1" ht="39" customHeight="1">
      <c r="C400" s="82"/>
      <c r="D400" s="82"/>
      <c r="E400" s="82"/>
      <c r="F400" s="82"/>
      <c r="G400" s="82"/>
      <c r="H400" s="82"/>
      <c r="I400" s="82"/>
      <c r="J400" s="82"/>
      <c r="K400" s="82"/>
      <c r="L400" s="82"/>
      <c r="M400" s="82"/>
      <c r="N400" s="82"/>
      <c r="O400" s="82"/>
      <c r="P400" s="82"/>
      <c r="Q400" s="82"/>
      <c r="R400" s="82"/>
      <c r="S400" s="82"/>
      <c r="T400" s="82"/>
      <c r="U400" s="82"/>
      <c r="V400" s="83"/>
    </row>
    <row r="401" spans="3:22" s="66" customFormat="1" ht="39" customHeight="1">
      <c r="C401" s="82"/>
      <c r="D401" s="82"/>
      <c r="E401" s="82"/>
      <c r="F401" s="82"/>
      <c r="G401" s="82"/>
      <c r="H401" s="82"/>
      <c r="I401" s="82"/>
      <c r="J401" s="82"/>
      <c r="K401" s="82"/>
      <c r="L401" s="82"/>
      <c r="M401" s="82"/>
      <c r="N401" s="82"/>
      <c r="O401" s="82"/>
      <c r="P401" s="82"/>
      <c r="Q401" s="82"/>
      <c r="R401" s="82"/>
      <c r="S401" s="82"/>
      <c r="T401" s="82"/>
      <c r="U401" s="82"/>
      <c r="V401" s="83"/>
    </row>
    <row r="402" spans="3:22" s="66" customFormat="1" ht="39" customHeight="1">
      <c r="C402" s="82"/>
      <c r="D402" s="82"/>
      <c r="E402" s="82"/>
      <c r="F402" s="82"/>
      <c r="G402" s="82"/>
      <c r="H402" s="82"/>
      <c r="I402" s="82"/>
      <c r="J402" s="82"/>
      <c r="K402" s="82"/>
      <c r="L402" s="82"/>
      <c r="M402" s="82"/>
      <c r="N402" s="82"/>
      <c r="O402" s="82"/>
      <c r="P402" s="82"/>
      <c r="Q402" s="82"/>
      <c r="R402" s="82"/>
      <c r="S402" s="82"/>
      <c r="T402" s="82"/>
      <c r="U402" s="82"/>
      <c r="V402" s="83"/>
    </row>
    <row r="403" spans="3:22" s="66" customFormat="1" ht="39" customHeight="1">
      <c r="C403" s="82"/>
      <c r="D403" s="82"/>
      <c r="E403" s="82"/>
      <c r="F403" s="82"/>
      <c r="G403" s="82"/>
      <c r="H403" s="82"/>
      <c r="I403" s="82"/>
      <c r="J403" s="82"/>
      <c r="K403" s="82"/>
      <c r="L403" s="82"/>
      <c r="M403" s="82"/>
      <c r="N403" s="82"/>
      <c r="O403" s="82"/>
      <c r="P403" s="82"/>
      <c r="Q403" s="82"/>
      <c r="R403" s="82"/>
      <c r="S403" s="82"/>
      <c r="T403" s="82"/>
      <c r="U403" s="82"/>
      <c r="V403" s="83"/>
    </row>
    <row r="404" spans="3:22" s="66" customFormat="1" ht="39" customHeight="1">
      <c r="C404" s="82"/>
      <c r="D404" s="82"/>
      <c r="E404" s="82"/>
      <c r="F404" s="82"/>
      <c r="G404" s="82"/>
      <c r="H404" s="82"/>
      <c r="I404" s="82"/>
      <c r="J404" s="82"/>
      <c r="K404" s="82"/>
      <c r="L404" s="82"/>
      <c r="M404" s="82"/>
      <c r="N404" s="82"/>
      <c r="O404" s="82"/>
      <c r="P404" s="82"/>
      <c r="Q404" s="82"/>
      <c r="R404" s="82"/>
      <c r="S404" s="82"/>
      <c r="T404" s="82"/>
      <c r="U404" s="82"/>
      <c r="V404" s="83"/>
    </row>
    <row r="405" spans="3:22" s="66" customFormat="1" ht="39" customHeight="1">
      <c r="C405" s="82"/>
      <c r="D405" s="82"/>
      <c r="E405" s="82"/>
      <c r="F405" s="82"/>
      <c r="G405" s="82"/>
      <c r="H405" s="82"/>
      <c r="I405" s="82"/>
      <c r="J405" s="82"/>
      <c r="K405" s="82"/>
      <c r="L405" s="82"/>
      <c r="M405" s="82"/>
      <c r="N405" s="82"/>
      <c r="O405" s="82"/>
      <c r="P405" s="82"/>
      <c r="Q405" s="82"/>
      <c r="R405" s="82"/>
      <c r="S405" s="82"/>
      <c r="T405" s="82"/>
      <c r="U405" s="82"/>
      <c r="V405" s="83"/>
    </row>
    <row r="406" spans="3:22" s="66" customFormat="1" ht="39" customHeight="1">
      <c r="C406" s="82"/>
      <c r="D406" s="82"/>
      <c r="E406" s="82"/>
      <c r="F406" s="82"/>
      <c r="G406" s="82"/>
      <c r="H406" s="82"/>
      <c r="I406" s="82"/>
      <c r="J406" s="82"/>
      <c r="K406" s="82"/>
      <c r="L406" s="82"/>
      <c r="M406" s="82"/>
      <c r="N406" s="82"/>
      <c r="O406" s="82"/>
      <c r="P406" s="82"/>
      <c r="Q406" s="82"/>
      <c r="R406" s="82"/>
      <c r="S406" s="82"/>
      <c r="T406" s="82"/>
      <c r="U406" s="82"/>
      <c r="V406" s="83"/>
    </row>
    <row r="407" spans="3:22" s="66" customFormat="1" ht="39" customHeight="1">
      <c r="C407" s="82"/>
      <c r="D407" s="82"/>
      <c r="E407" s="82"/>
      <c r="F407" s="82"/>
      <c r="G407" s="82"/>
      <c r="H407" s="82"/>
      <c r="I407" s="82"/>
      <c r="J407" s="82"/>
      <c r="K407" s="82"/>
      <c r="L407" s="82"/>
      <c r="M407" s="82"/>
      <c r="N407" s="82"/>
      <c r="O407" s="82"/>
      <c r="P407" s="82"/>
      <c r="Q407" s="82"/>
      <c r="R407" s="82"/>
      <c r="S407" s="82"/>
      <c r="T407" s="82"/>
      <c r="U407" s="82"/>
      <c r="V407" s="83"/>
    </row>
    <row r="408" spans="3:22" s="66" customFormat="1" ht="39" customHeight="1">
      <c r="C408" s="82"/>
      <c r="D408" s="82"/>
      <c r="E408" s="82"/>
      <c r="F408" s="82"/>
      <c r="G408" s="82"/>
      <c r="H408" s="82"/>
      <c r="I408" s="82"/>
      <c r="J408" s="82"/>
      <c r="K408" s="82"/>
      <c r="L408" s="82"/>
      <c r="M408" s="82"/>
      <c r="N408" s="82"/>
      <c r="O408" s="82"/>
      <c r="P408" s="82"/>
      <c r="Q408" s="82"/>
      <c r="R408" s="82"/>
      <c r="S408" s="82"/>
      <c r="T408" s="82"/>
      <c r="U408" s="82"/>
      <c r="V408" s="83"/>
    </row>
    <row r="409" spans="3:22" s="66" customFormat="1" ht="39" customHeight="1">
      <c r="C409" s="82"/>
      <c r="D409" s="82"/>
      <c r="E409" s="82"/>
      <c r="F409" s="82"/>
      <c r="G409" s="82"/>
      <c r="H409" s="82"/>
      <c r="I409" s="82"/>
      <c r="J409" s="82"/>
      <c r="K409" s="82"/>
      <c r="L409" s="82"/>
      <c r="M409" s="82"/>
      <c r="N409" s="82"/>
      <c r="O409" s="82"/>
      <c r="P409" s="82"/>
      <c r="Q409" s="82"/>
      <c r="R409" s="82"/>
      <c r="S409" s="82"/>
      <c r="T409" s="82"/>
      <c r="U409" s="82"/>
      <c r="V409" s="83"/>
    </row>
    <row r="410" spans="3:22" s="66" customFormat="1" ht="39" customHeight="1">
      <c r="C410" s="82"/>
      <c r="D410" s="82"/>
      <c r="E410" s="82"/>
      <c r="F410" s="82"/>
      <c r="G410" s="82"/>
      <c r="H410" s="82"/>
      <c r="I410" s="82"/>
      <c r="J410" s="82"/>
      <c r="K410" s="82"/>
      <c r="L410" s="82"/>
      <c r="M410" s="82"/>
      <c r="N410" s="82"/>
      <c r="O410" s="82"/>
      <c r="P410" s="82"/>
      <c r="Q410" s="82"/>
      <c r="R410" s="82"/>
      <c r="S410" s="82"/>
      <c r="T410" s="82"/>
      <c r="U410" s="82"/>
      <c r="V410" s="83"/>
    </row>
    <row r="411" spans="3:22" s="66" customFormat="1" ht="39" customHeight="1">
      <c r="C411" s="82"/>
      <c r="D411" s="82"/>
      <c r="E411" s="82"/>
      <c r="F411" s="82"/>
      <c r="G411" s="82"/>
      <c r="H411" s="82"/>
      <c r="I411" s="82"/>
      <c r="J411" s="82"/>
      <c r="K411" s="82"/>
      <c r="L411" s="82"/>
      <c r="M411" s="82"/>
      <c r="N411" s="82"/>
      <c r="O411" s="82"/>
      <c r="P411" s="82"/>
      <c r="Q411" s="82"/>
      <c r="R411" s="82"/>
      <c r="S411" s="82"/>
      <c r="T411" s="82"/>
      <c r="U411" s="82"/>
      <c r="V411" s="83"/>
    </row>
    <row r="412" spans="3:22" s="66" customFormat="1" ht="39" customHeight="1">
      <c r="C412" s="82"/>
      <c r="D412" s="82"/>
      <c r="E412" s="82"/>
      <c r="F412" s="82"/>
      <c r="G412" s="82"/>
      <c r="H412" s="82"/>
      <c r="I412" s="82"/>
      <c r="J412" s="82"/>
      <c r="K412" s="82"/>
      <c r="L412" s="82"/>
      <c r="M412" s="82"/>
      <c r="N412" s="82"/>
      <c r="O412" s="82"/>
      <c r="P412" s="82"/>
      <c r="Q412" s="82"/>
      <c r="R412" s="82"/>
      <c r="S412" s="82"/>
      <c r="T412" s="82"/>
      <c r="U412" s="82"/>
      <c r="V412" s="83"/>
    </row>
    <row r="413" spans="3:22" s="66" customFormat="1" ht="39" customHeight="1">
      <c r="C413" s="82"/>
      <c r="D413" s="82"/>
      <c r="E413" s="82"/>
      <c r="F413" s="82"/>
      <c r="G413" s="82"/>
      <c r="H413" s="82"/>
      <c r="I413" s="82"/>
      <c r="J413" s="82"/>
      <c r="K413" s="82"/>
      <c r="L413" s="82"/>
      <c r="M413" s="82"/>
      <c r="N413" s="82"/>
      <c r="O413" s="82"/>
      <c r="P413" s="82"/>
      <c r="Q413" s="82"/>
      <c r="R413" s="82"/>
      <c r="S413" s="82"/>
      <c r="T413" s="82"/>
      <c r="U413" s="82"/>
      <c r="V413" s="83"/>
    </row>
    <row r="414" spans="3:22" s="66" customFormat="1" ht="39" customHeight="1">
      <c r="C414" s="82"/>
      <c r="D414" s="82"/>
      <c r="E414" s="82"/>
      <c r="F414" s="82"/>
      <c r="G414" s="82"/>
      <c r="H414" s="82"/>
      <c r="I414" s="82"/>
      <c r="J414" s="82"/>
      <c r="K414" s="82"/>
      <c r="L414" s="82"/>
      <c r="M414" s="82"/>
      <c r="N414" s="82"/>
      <c r="O414" s="82"/>
      <c r="P414" s="82"/>
      <c r="Q414" s="82"/>
      <c r="R414" s="82"/>
      <c r="S414" s="82"/>
      <c r="T414" s="82"/>
      <c r="U414" s="82"/>
      <c r="V414" s="83"/>
    </row>
    <row r="415" spans="3:22" s="66" customFormat="1" ht="39" customHeight="1">
      <c r="C415" s="82"/>
      <c r="D415" s="82"/>
      <c r="E415" s="82"/>
      <c r="F415" s="82"/>
      <c r="G415" s="82"/>
      <c r="H415" s="82"/>
      <c r="I415" s="82"/>
      <c r="J415" s="82"/>
      <c r="K415" s="82"/>
      <c r="L415" s="82"/>
      <c r="M415" s="82"/>
      <c r="N415" s="82"/>
      <c r="O415" s="82"/>
      <c r="P415" s="82"/>
      <c r="Q415" s="82"/>
      <c r="R415" s="82"/>
      <c r="S415" s="82"/>
      <c r="T415" s="82"/>
      <c r="U415" s="82"/>
      <c r="V415" s="83"/>
    </row>
    <row r="416" spans="3:22" s="66" customFormat="1" ht="39" customHeight="1">
      <c r="C416" s="82"/>
      <c r="D416" s="82"/>
      <c r="E416" s="82"/>
      <c r="F416" s="82"/>
      <c r="G416" s="82"/>
      <c r="H416" s="82"/>
      <c r="I416" s="82"/>
      <c r="J416" s="82"/>
      <c r="K416" s="82"/>
      <c r="L416" s="82"/>
      <c r="M416" s="82"/>
      <c r="N416" s="82"/>
      <c r="O416" s="82"/>
      <c r="P416" s="82"/>
      <c r="Q416" s="82"/>
      <c r="R416" s="82"/>
      <c r="S416" s="82"/>
      <c r="T416" s="82"/>
      <c r="U416" s="82"/>
      <c r="V416" s="83"/>
    </row>
    <row r="417" spans="3:22" s="66" customFormat="1" ht="39" customHeight="1">
      <c r="C417" s="82"/>
      <c r="D417" s="82"/>
      <c r="E417" s="82"/>
      <c r="F417" s="82"/>
      <c r="G417" s="82"/>
      <c r="H417" s="82"/>
      <c r="I417" s="82"/>
      <c r="J417" s="82"/>
      <c r="K417" s="82"/>
      <c r="L417" s="82"/>
      <c r="M417" s="82"/>
      <c r="N417" s="82"/>
      <c r="O417" s="82"/>
      <c r="P417" s="82"/>
      <c r="Q417" s="82"/>
      <c r="R417" s="82"/>
      <c r="S417" s="82"/>
      <c r="T417" s="82"/>
      <c r="U417" s="82"/>
      <c r="V417" s="83"/>
    </row>
    <row r="418" spans="3:22" s="66" customFormat="1" ht="39" customHeight="1">
      <c r="C418" s="82"/>
      <c r="D418" s="82"/>
      <c r="E418" s="82"/>
      <c r="F418" s="82"/>
      <c r="G418" s="82"/>
      <c r="H418" s="82"/>
      <c r="I418" s="82"/>
      <c r="J418" s="82"/>
      <c r="K418" s="82"/>
      <c r="L418" s="82"/>
      <c r="M418" s="82"/>
      <c r="N418" s="82"/>
      <c r="O418" s="82"/>
      <c r="P418" s="82"/>
      <c r="Q418" s="82"/>
      <c r="R418" s="82"/>
      <c r="S418" s="82"/>
      <c r="T418" s="82"/>
      <c r="U418" s="82"/>
      <c r="V418" s="83"/>
    </row>
    <row r="419" spans="3:22" s="66" customFormat="1" ht="39" customHeight="1">
      <c r="C419" s="82"/>
      <c r="D419" s="82"/>
      <c r="E419" s="82"/>
      <c r="F419" s="82"/>
      <c r="G419" s="82"/>
      <c r="H419" s="82"/>
      <c r="I419" s="82"/>
      <c r="J419" s="82"/>
      <c r="K419" s="82"/>
      <c r="L419" s="82"/>
      <c r="M419" s="82"/>
      <c r="N419" s="82"/>
      <c r="O419" s="82"/>
      <c r="P419" s="82"/>
      <c r="Q419" s="82"/>
      <c r="R419" s="82"/>
      <c r="S419" s="82"/>
      <c r="T419" s="82"/>
      <c r="U419" s="82"/>
      <c r="V419" s="83"/>
    </row>
    <row r="420" spans="3:22" s="66" customFormat="1" ht="39" customHeight="1">
      <c r="C420" s="82"/>
      <c r="D420" s="82"/>
      <c r="E420" s="82"/>
      <c r="F420" s="82"/>
      <c r="G420" s="82"/>
      <c r="H420" s="82"/>
      <c r="I420" s="82"/>
      <c r="J420" s="82"/>
      <c r="K420" s="82"/>
      <c r="L420" s="82"/>
      <c r="M420" s="82"/>
      <c r="N420" s="82"/>
      <c r="O420" s="82"/>
      <c r="P420" s="82"/>
      <c r="Q420" s="82"/>
      <c r="R420" s="82"/>
      <c r="S420" s="82"/>
      <c r="T420" s="82"/>
      <c r="U420" s="82"/>
      <c r="V420" s="83"/>
    </row>
    <row r="421" spans="3:22" s="66" customFormat="1" ht="39" customHeight="1">
      <c r="C421" s="82"/>
      <c r="D421" s="82"/>
      <c r="E421" s="82"/>
      <c r="F421" s="82"/>
      <c r="G421" s="82"/>
      <c r="H421" s="82"/>
      <c r="I421" s="82"/>
      <c r="J421" s="82"/>
      <c r="K421" s="82"/>
      <c r="L421" s="82"/>
      <c r="M421" s="82"/>
      <c r="N421" s="82"/>
      <c r="O421" s="82"/>
      <c r="P421" s="82"/>
      <c r="Q421" s="82"/>
      <c r="R421" s="82"/>
      <c r="S421" s="82"/>
      <c r="T421" s="82"/>
      <c r="U421" s="82"/>
      <c r="V421" s="83"/>
    </row>
    <row r="422" spans="3:22" s="66" customFormat="1" ht="39" customHeight="1">
      <c r="C422" s="82"/>
      <c r="D422" s="82"/>
      <c r="E422" s="82"/>
      <c r="F422" s="82"/>
      <c r="G422" s="82"/>
      <c r="H422" s="82"/>
      <c r="I422" s="82"/>
      <c r="J422" s="82"/>
      <c r="K422" s="82"/>
      <c r="L422" s="82"/>
      <c r="M422" s="82"/>
      <c r="N422" s="82"/>
      <c r="O422" s="82"/>
      <c r="P422" s="82"/>
      <c r="Q422" s="82"/>
      <c r="R422" s="82"/>
      <c r="S422" s="82"/>
      <c r="T422" s="82"/>
      <c r="U422" s="82"/>
      <c r="V422" s="83"/>
    </row>
    <row r="423" spans="3:22" s="66" customFormat="1" ht="39" customHeight="1">
      <c r="C423" s="82"/>
      <c r="D423" s="82"/>
      <c r="E423" s="82"/>
      <c r="F423" s="82"/>
      <c r="G423" s="82"/>
      <c r="H423" s="82"/>
      <c r="I423" s="82"/>
      <c r="J423" s="82"/>
      <c r="K423" s="82"/>
      <c r="L423" s="82"/>
      <c r="M423" s="82"/>
      <c r="N423" s="82"/>
      <c r="O423" s="82"/>
      <c r="P423" s="82"/>
      <c r="Q423" s="82"/>
      <c r="R423" s="82"/>
      <c r="S423" s="82"/>
      <c r="T423" s="82"/>
      <c r="U423" s="82"/>
      <c r="V423" s="83"/>
    </row>
    <row r="424" spans="3:22" s="66" customFormat="1" ht="39" customHeight="1">
      <c r="C424" s="82"/>
      <c r="D424" s="82"/>
      <c r="E424" s="82"/>
      <c r="F424" s="82"/>
      <c r="G424" s="82"/>
      <c r="H424" s="82"/>
      <c r="I424" s="82"/>
      <c r="J424" s="82"/>
      <c r="K424" s="82"/>
      <c r="L424" s="82"/>
      <c r="M424" s="82"/>
      <c r="N424" s="82"/>
      <c r="O424" s="82"/>
      <c r="P424" s="82"/>
      <c r="Q424" s="82"/>
      <c r="R424" s="82"/>
      <c r="S424" s="82"/>
      <c r="T424" s="82"/>
      <c r="U424" s="82"/>
      <c r="V424" s="83"/>
    </row>
    <row r="425" spans="3:22" s="66" customFormat="1" ht="39" customHeight="1">
      <c r="C425" s="82"/>
      <c r="D425" s="82"/>
      <c r="E425" s="82"/>
      <c r="F425" s="82"/>
      <c r="G425" s="82"/>
      <c r="H425" s="82"/>
      <c r="I425" s="82"/>
      <c r="J425" s="82"/>
      <c r="K425" s="82"/>
      <c r="L425" s="82"/>
      <c r="M425" s="82"/>
      <c r="N425" s="82"/>
      <c r="O425" s="82"/>
      <c r="P425" s="82"/>
      <c r="Q425" s="82"/>
      <c r="R425" s="82"/>
      <c r="S425" s="82"/>
      <c r="T425" s="82"/>
      <c r="U425" s="82"/>
      <c r="V425" s="83"/>
    </row>
    <row r="426" spans="3:22" s="66" customFormat="1" ht="39" customHeight="1">
      <c r="C426" s="82"/>
      <c r="D426" s="82"/>
      <c r="E426" s="82"/>
      <c r="F426" s="82"/>
      <c r="G426" s="82"/>
      <c r="H426" s="82"/>
      <c r="I426" s="82"/>
      <c r="J426" s="82"/>
      <c r="K426" s="82"/>
      <c r="L426" s="82"/>
      <c r="M426" s="82"/>
      <c r="N426" s="82"/>
      <c r="O426" s="82"/>
      <c r="P426" s="82"/>
      <c r="Q426" s="82"/>
      <c r="R426" s="82"/>
      <c r="S426" s="82"/>
      <c r="T426" s="82"/>
      <c r="U426" s="82"/>
      <c r="V426" s="83"/>
    </row>
    <row r="427" spans="3:22" s="66" customFormat="1" ht="39" customHeight="1">
      <c r="C427" s="82"/>
      <c r="D427" s="82"/>
      <c r="E427" s="82"/>
      <c r="F427" s="82"/>
      <c r="G427" s="82"/>
      <c r="H427" s="82"/>
      <c r="I427" s="82"/>
      <c r="J427" s="82"/>
      <c r="K427" s="82"/>
      <c r="L427" s="82"/>
      <c r="M427" s="82"/>
      <c r="N427" s="82"/>
      <c r="O427" s="82"/>
      <c r="P427" s="82"/>
      <c r="Q427" s="82"/>
      <c r="R427" s="82"/>
      <c r="S427" s="82"/>
      <c r="T427" s="82"/>
      <c r="U427" s="82"/>
      <c r="V427" s="83"/>
    </row>
    <row r="428" spans="3:22" s="66" customFormat="1" ht="39" customHeight="1">
      <c r="C428" s="82"/>
      <c r="D428" s="82"/>
      <c r="E428" s="82"/>
      <c r="F428" s="82"/>
      <c r="G428" s="82"/>
      <c r="H428" s="82"/>
      <c r="I428" s="82"/>
      <c r="J428" s="82"/>
      <c r="K428" s="82"/>
      <c r="L428" s="82"/>
      <c r="M428" s="82"/>
      <c r="N428" s="82"/>
      <c r="O428" s="82"/>
      <c r="P428" s="82"/>
      <c r="Q428" s="82"/>
      <c r="R428" s="82"/>
      <c r="S428" s="82"/>
      <c r="T428" s="82"/>
      <c r="U428" s="82"/>
      <c r="V428" s="83"/>
    </row>
    <row r="429" spans="3:22" s="66" customFormat="1" ht="39" customHeight="1">
      <c r="C429" s="82"/>
      <c r="D429" s="82"/>
      <c r="E429" s="82"/>
      <c r="F429" s="82"/>
      <c r="G429" s="82"/>
      <c r="H429" s="82"/>
      <c r="I429" s="82"/>
      <c r="J429" s="82"/>
      <c r="K429" s="82"/>
      <c r="L429" s="82"/>
      <c r="M429" s="82"/>
      <c r="N429" s="82"/>
      <c r="O429" s="82"/>
      <c r="P429" s="82"/>
      <c r="Q429" s="82"/>
      <c r="R429" s="82"/>
      <c r="S429" s="82"/>
      <c r="T429" s="82"/>
      <c r="U429" s="82"/>
      <c r="V429" s="83"/>
    </row>
    <row r="430" spans="3:22" s="66" customFormat="1" ht="39" customHeight="1">
      <c r="C430" s="82"/>
      <c r="D430" s="82"/>
      <c r="E430" s="82"/>
      <c r="F430" s="82"/>
      <c r="G430" s="82"/>
      <c r="H430" s="82"/>
      <c r="I430" s="82"/>
      <c r="J430" s="82"/>
      <c r="K430" s="82"/>
      <c r="L430" s="82"/>
      <c r="M430" s="82"/>
      <c r="N430" s="82"/>
      <c r="O430" s="82"/>
      <c r="P430" s="82"/>
      <c r="Q430" s="82"/>
      <c r="R430" s="82"/>
      <c r="S430" s="82"/>
      <c r="T430" s="82"/>
      <c r="U430" s="82"/>
      <c r="V430" s="83"/>
    </row>
    <row r="431" spans="3:22" s="66" customFormat="1" ht="39" customHeight="1">
      <c r="C431" s="82"/>
      <c r="D431" s="82"/>
      <c r="E431" s="82"/>
      <c r="F431" s="82"/>
      <c r="G431" s="82"/>
      <c r="H431" s="82"/>
      <c r="I431" s="82"/>
      <c r="J431" s="82"/>
      <c r="K431" s="82"/>
      <c r="L431" s="82"/>
      <c r="M431" s="82"/>
      <c r="N431" s="82"/>
      <c r="O431" s="82"/>
      <c r="P431" s="82"/>
      <c r="Q431" s="82"/>
      <c r="R431" s="82"/>
      <c r="S431" s="82"/>
      <c r="T431" s="82"/>
      <c r="U431" s="82"/>
      <c r="V431" s="83"/>
    </row>
    <row r="432" spans="3:22" s="66" customFormat="1" ht="39" customHeight="1">
      <c r="C432" s="82"/>
      <c r="D432" s="82"/>
      <c r="E432" s="82"/>
      <c r="F432" s="82"/>
      <c r="G432" s="82"/>
      <c r="H432" s="82"/>
      <c r="I432" s="82"/>
      <c r="J432" s="82"/>
      <c r="K432" s="82"/>
      <c r="L432" s="82"/>
      <c r="M432" s="82"/>
      <c r="N432" s="82"/>
      <c r="O432" s="82"/>
      <c r="P432" s="82"/>
      <c r="Q432" s="82"/>
      <c r="R432" s="82"/>
      <c r="S432" s="82"/>
      <c r="T432" s="82"/>
      <c r="U432" s="82"/>
      <c r="V432" s="83"/>
    </row>
    <row r="433" spans="3:22" s="66" customFormat="1" ht="39" customHeight="1">
      <c r="C433" s="82"/>
      <c r="D433" s="82"/>
      <c r="E433" s="82"/>
      <c r="F433" s="82"/>
      <c r="G433" s="82"/>
      <c r="H433" s="82"/>
      <c r="I433" s="82"/>
      <c r="J433" s="82"/>
      <c r="K433" s="82"/>
      <c r="L433" s="82"/>
      <c r="M433" s="82"/>
      <c r="N433" s="82"/>
      <c r="O433" s="82"/>
      <c r="P433" s="82"/>
      <c r="Q433" s="82"/>
      <c r="R433" s="82"/>
      <c r="S433" s="82"/>
      <c r="T433" s="82"/>
      <c r="U433" s="82"/>
      <c r="V433" s="83"/>
    </row>
    <row r="434" spans="3:22" s="66" customFormat="1" ht="39" customHeight="1">
      <c r="C434" s="82"/>
      <c r="D434" s="82"/>
      <c r="E434" s="82"/>
      <c r="F434" s="82"/>
      <c r="G434" s="82"/>
      <c r="H434" s="82"/>
      <c r="I434" s="82"/>
      <c r="J434" s="82"/>
      <c r="K434" s="82"/>
      <c r="L434" s="82"/>
      <c r="M434" s="82"/>
      <c r="N434" s="82"/>
      <c r="O434" s="82"/>
      <c r="P434" s="82"/>
      <c r="Q434" s="82"/>
      <c r="R434" s="82"/>
      <c r="S434" s="82"/>
      <c r="T434" s="82"/>
      <c r="U434" s="82"/>
      <c r="V434" s="83"/>
    </row>
    <row r="435" spans="3:22" s="66" customFormat="1" ht="39" customHeight="1">
      <c r="C435" s="82"/>
      <c r="D435" s="82"/>
      <c r="E435" s="82"/>
      <c r="F435" s="82"/>
      <c r="G435" s="82"/>
      <c r="H435" s="82"/>
      <c r="I435" s="82"/>
      <c r="J435" s="82"/>
      <c r="K435" s="82"/>
      <c r="L435" s="82"/>
      <c r="M435" s="82"/>
      <c r="N435" s="82"/>
      <c r="O435" s="82"/>
      <c r="P435" s="82"/>
      <c r="Q435" s="82"/>
      <c r="R435" s="82"/>
      <c r="S435" s="82"/>
      <c r="T435" s="82"/>
      <c r="U435" s="82"/>
      <c r="V435" s="83"/>
    </row>
    <row r="436" spans="3:22" s="66" customFormat="1" ht="39" customHeight="1">
      <c r="C436" s="82"/>
      <c r="D436" s="82"/>
      <c r="E436" s="82"/>
      <c r="F436" s="82"/>
      <c r="G436" s="82"/>
      <c r="H436" s="82"/>
      <c r="I436" s="82"/>
      <c r="J436" s="82"/>
      <c r="K436" s="82"/>
      <c r="L436" s="82"/>
      <c r="M436" s="82"/>
      <c r="N436" s="82"/>
      <c r="O436" s="82"/>
      <c r="P436" s="82"/>
      <c r="Q436" s="82"/>
      <c r="R436" s="82"/>
      <c r="S436" s="82"/>
      <c r="T436" s="82"/>
      <c r="U436" s="82"/>
      <c r="V436" s="83"/>
    </row>
    <row r="437" spans="3:22" s="66" customFormat="1" ht="39" customHeight="1">
      <c r="C437" s="82"/>
      <c r="D437" s="82"/>
      <c r="E437" s="82"/>
      <c r="F437" s="82"/>
      <c r="G437" s="82"/>
      <c r="H437" s="82"/>
      <c r="I437" s="82"/>
      <c r="J437" s="82"/>
      <c r="K437" s="82"/>
      <c r="L437" s="82"/>
      <c r="M437" s="82"/>
      <c r="N437" s="82"/>
      <c r="O437" s="82"/>
      <c r="P437" s="82"/>
      <c r="Q437" s="82"/>
      <c r="R437" s="82"/>
      <c r="S437" s="82"/>
      <c r="T437" s="82"/>
      <c r="U437" s="82"/>
      <c r="V437" s="83"/>
    </row>
    <row r="438" spans="3:22" s="66" customFormat="1" ht="39" customHeight="1">
      <c r="C438" s="82"/>
      <c r="D438" s="82"/>
      <c r="E438" s="82"/>
      <c r="F438" s="82"/>
      <c r="G438" s="82"/>
      <c r="H438" s="82"/>
      <c r="I438" s="82"/>
      <c r="J438" s="82"/>
      <c r="K438" s="82"/>
      <c r="L438" s="82"/>
      <c r="M438" s="82"/>
      <c r="N438" s="82"/>
      <c r="O438" s="82"/>
      <c r="P438" s="82"/>
      <c r="Q438" s="82"/>
      <c r="R438" s="82"/>
      <c r="S438" s="82"/>
      <c r="T438" s="82"/>
      <c r="U438" s="82"/>
      <c r="V438" s="83"/>
    </row>
    <row r="439" spans="3:22" s="66" customFormat="1" ht="39" customHeight="1">
      <c r="C439" s="82"/>
      <c r="D439" s="82"/>
      <c r="E439" s="82"/>
      <c r="F439" s="82"/>
      <c r="G439" s="82"/>
      <c r="H439" s="82"/>
      <c r="I439" s="82"/>
      <c r="J439" s="82"/>
      <c r="K439" s="82"/>
      <c r="L439" s="82"/>
      <c r="M439" s="82"/>
      <c r="N439" s="82"/>
      <c r="O439" s="82"/>
      <c r="P439" s="82"/>
      <c r="Q439" s="82"/>
      <c r="R439" s="82"/>
      <c r="S439" s="82"/>
      <c r="T439" s="82"/>
      <c r="U439" s="82"/>
      <c r="V439" s="83"/>
    </row>
    <row r="440" spans="3:22" s="66" customFormat="1" ht="39" customHeight="1">
      <c r="C440" s="82"/>
      <c r="D440" s="82"/>
      <c r="E440" s="82"/>
      <c r="F440" s="82"/>
      <c r="G440" s="82"/>
      <c r="H440" s="82"/>
      <c r="I440" s="82"/>
      <c r="J440" s="82"/>
      <c r="K440" s="82"/>
      <c r="L440" s="82"/>
      <c r="M440" s="82"/>
      <c r="N440" s="82"/>
      <c r="O440" s="82"/>
      <c r="P440" s="82"/>
      <c r="Q440" s="82"/>
      <c r="R440" s="82"/>
      <c r="S440" s="82"/>
      <c r="T440" s="82"/>
      <c r="U440" s="82"/>
      <c r="V440" s="83"/>
    </row>
    <row r="441" spans="3:22" s="66" customFormat="1" ht="39" customHeight="1">
      <c r="C441" s="82"/>
      <c r="D441" s="82"/>
      <c r="E441" s="82"/>
      <c r="F441" s="82"/>
      <c r="G441" s="82"/>
      <c r="H441" s="82"/>
      <c r="I441" s="82"/>
      <c r="J441" s="82"/>
      <c r="K441" s="82"/>
      <c r="L441" s="82"/>
      <c r="M441" s="82"/>
      <c r="N441" s="82"/>
      <c r="O441" s="82"/>
      <c r="P441" s="82"/>
      <c r="Q441" s="82"/>
      <c r="R441" s="82"/>
      <c r="S441" s="82"/>
      <c r="T441" s="82"/>
      <c r="U441" s="82"/>
      <c r="V441" s="83"/>
    </row>
    <row r="442" spans="3:22" s="66" customFormat="1" ht="39" customHeight="1">
      <c r="C442" s="82"/>
      <c r="D442" s="82"/>
      <c r="E442" s="82"/>
      <c r="F442" s="82"/>
      <c r="G442" s="82"/>
      <c r="H442" s="82"/>
      <c r="I442" s="82"/>
      <c r="J442" s="82"/>
      <c r="K442" s="82"/>
      <c r="L442" s="82"/>
      <c r="M442" s="82"/>
      <c r="N442" s="82"/>
      <c r="O442" s="82"/>
      <c r="P442" s="82"/>
      <c r="Q442" s="82"/>
      <c r="R442" s="82"/>
      <c r="S442" s="82"/>
      <c r="T442" s="82"/>
      <c r="U442" s="82"/>
      <c r="V442" s="83"/>
    </row>
    <row r="443" spans="3:22" s="66" customFormat="1" ht="39" customHeight="1">
      <c r="C443" s="82"/>
      <c r="D443" s="82"/>
      <c r="E443" s="82"/>
      <c r="F443" s="82"/>
      <c r="G443" s="82"/>
      <c r="H443" s="82"/>
      <c r="I443" s="82"/>
      <c r="J443" s="82"/>
      <c r="K443" s="82"/>
      <c r="L443" s="82"/>
      <c r="M443" s="82"/>
      <c r="N443" s="82"/>
      <c r="O443" s="82"/>
      <c r="P443" s="82"/>
      <c r="Q443" s="82"/>
      <c r="R443" s="82"/>
      <c r="S443" s="82"/>
      <c r="T443" s="82"/>
      <c r="U443" s="82"/>
      <c r="V443" s="83"/>
    </row>
    <row r="444" spans="3:22" s="66" customFormat="1" ht="39" customHeight="1">
      <c r="C444" s="82"/>
      <c r="D444" s="82"/>
      <c r="E444" s="82"/>
      <c r="F444" s="82"/>
      <c r="G444" s="82"/>
      <c r="H444" s="82"/>
      <c r="I444" s="82"/>
      <c r="J444" s="82"/>
      <c r="K444" s="82"/>
      <c r="L444" s="82"/>
      <c r="M444" s="82"/>
      <c r="N444" s="82"/>
      <c r="O444" s="82"/>
      <c r="P444" s="82"/>
      <c r="Q444" s="82"/>
      <c r="R444" s="82"/>
      <c r="S444" s="82"/>
      <c r="T444" s="82"/>
      <c r="U444" s="82"/>
      <c r="V444" s="83"/>
    </row>
    <row r="445" spans="3:22" s="66" customFormat="1" ht="39" customHeight="1">
      <c r="C445" s="82"/>
      <c r="D445" s="82"/>
      <c r="E445" s="82"/>
      <c r="F445" s="82"/>
      <c r="G445" s="82"/>
      <c r="H445" s="82"/>
      <c r="I445" s="82"/>
      <c r="J445" s="82"/>
      <c r="K445" s="82"/>
      <c r="L445" s="82"/>
      <c r="M445" s="82"/>
      <c r="N445" s="82"/>
      <c r="O445" s="82"/>
      <c r="P445" s="82"/>
      <c r="Q445" s="82"/>
      <c r="R445" s="82"/>
      <c r="S445" s="82"/>
      <c r="T445" s="82"/>
      <c r="U445" s="82"/>
      <c r="V445" s="83"/>
    </row>
    <row r="446" spans="3:22" s="66" customFormat="1" ht="39" customHeight="1">
      <c r="C446" s="82"/>
      <c r="D446" s="82"/>
      <c r="E446" s="82"/>
      <c r="F446" s="82"/>
      <c r="G446" s="82"/>
      <c r="H446" s="82"/>
      <c r="I446" s="82"/>
      <c r="J446" s="82"/>
      <c r="K446" s="82"/>
      <c r="L446" s="82"/>
      <c r="M446" s="82"/>
      <c r="N446" s="82"/>
      <c r="O446" s="82"/>
      <c r="P446" s="82"/>
      <c r="Q446" s="82"/>
      <c r="R446" s="82"/>
      <c r="S446" s="82"/>
      <c r="T446" s="82"/>
      <c r="U446" s="82"/>
      <c r="V446" s="83"/>
    </row>
    <row r="447" spans="3:22" s="66" customFormat="1" ht="39" customHeight="1">
      <c r="C447" s="82"/>
      <c r="D447" s="82"/>
      <c r="E447" s="82"/>
      <c r="F447" s="82"/>
      <c r="G447" s="82"/>
      <c r="H447" s="82"/>
      <c r="I447" s="82"/>
      <c r="J447" s="82"/>
      <c r="K447" s="82"/>
      <c r="L447" s="82"/>
      <c r="M447" s="82"/>
      <c r="N447" s="82"/>
      <c r="O447" s="82"/>
      <c r="P447" s="82"/>
      <c r="Q447" s="82"/>
      <c r="R447" s="82"/>
      <c r="S447" s="82"/>
      <c r="T447" s="82"/>
      <c r="U447" s="82"/>
      <c r="V447" s="83"/>
    </row>
    <row r="448" spans="3:22" s="66" customFormat="1" ht="39" customHeight="1">
      <c r="C448" s="82"/>
      <c r="D448" s="82"/>
      <c r="E448" s="82"/>
      <c r="F448" s="82"/>
      <c r="G448" s="82"/>
      <c r="H448" s="82"/>
      <c r="I448" s="82"/>
      <c r="J448" s="82"/>
      <c r="K448" s="82"/>
      <c r="L448" s="82"/>
      <c r="M448" s="82"/>
      <c r="N448" s="82"/>
      <c r="O448" s="82"/>
      <c r="P448" s="82"/>
      <c r="Q448" s="82"/>
      <c r="R448" s="82"/>
      <c r="S448" s="82"/>
      <c r="T448" s="82"/>
      <c r="U448" s="82"/>
      <c r="V448" s="83"/>
    </row>
    <row r="449" spans="3:22" s="66" customFormat="1" ht="39" customHeight="1">
      <c r="C449" s="82"/>
      <c r="D449" s="82"/>
      <c r="E449" s="82"/>
      <c r="F449" s="82"/>
      <c r="G449" s="82"/>
      <c r="H449" s="82"/>
      <c r="I449" s="82"/>
      <c r="J449" s="82"/>
      <c r="K449" s="82"/>
      <c r="L449" s="82"/>
      <c r="M449" s="82"/>
      <c r="N449" s="82"/>
      <c r="O449" s="82"/>
      <c r="P449" s="82"/>
      <c r="Q449" s="82"/>
      <c r="R449" s="82"/>
      <c r="S449" s="82"/>
      <c r="T449" s="82"/>
      <c r="U449" s="82"/>
      <c r="V449" s="83"/>
    </row>
    <row r="450" spans="3:22" s="66" customFormat="1" ht="39" customHeight="1">
      <c r="C450" s="82"/>
      <c r="D450" s="82"/>
      <c r="E450" s="82"/>
      <c r="F450" s="82"/>
      <c r="G450" s="82"/>
      <c r="H450" s="82"/>
      <c r="I450" s="82"/>
      <c r="J450" s="82"/>
      <c r="K450" s="82"/>
      <c r="L450" s="82"/>
      <c r="M450" s="82"/>
      <c r="N450" s="82"/>
      <c r="O450" s="82"/>
      <c r="P450" s="82"/>
      <c r="Q450" s="82"/>
      <c r="R450" s="82"/>
      <c r="S450" s="82"/>
      <c r="T450" s="82"/>
      <c r="U450" s="82"/>
      <c r="V450" s="83"/>
    </row>
    <row r="451" spans="3:22" s="66" customFormat="1" ht="39" customHeight="1">
      <c r="C451" s="82"/>
      <c r="D451" s="82"/>
      <c r="E451" s="82"/>
      <c r="F451" s="82"/>
      <c r="G451" s="82"/>
      <c r="H451" s="82"/>
      <c r="I451" s="82"/>
      <c r="J451" s="82"/>
      <c r="K451" s="82"/>
      <c r="L451" s="82"/>
      <c r="M451" s="82"/>
      <c r="N451" s="82"/>
      <c r="O451" s="82"/>
      <c r="P451" s="82"/>
      <c r="Q451" s="82"/>
      <c r="R451" s="82"/>
      <c r="S451" s="82"/>
      <c r="T451" s="82"/>
      <c r="U451" s="82"/>
      <c r="V451" s="83"/>
    </row>
    <row r="452" spans="3:22" s="66" customFormat="1" ht="39" customHeight="1">
      <c r="C452" s="82"/>
      <c r="D452" s="82"/>
      <c r="E452" s="82"/>
      <c r="F452" s="82"/>
      <c r="G452" s="82"/>
      <c r="H452" s="82"/>
      <c r="I452" s="82"/>
      <c r="J452" s="82"/>
      <c r="K452" s="82"/>
      <c r="L452" s="82"/>
      <c r="M452" s="82"/>
      <c r="N452" s="82"/>
      <c r="O452" s="82"/>
      <c r="P452" s="82"/>
      <c r="Q452" s="82"/>
      <c r="R452" s="82"/>
      <c r="S452" s="82"/>
      <c r="T452" s="82"/>
      <c r="U452" s="82"/>
      <c r="V452" s="83"/>
    </row>
    <row r="453" spans="3:22" s="66" customFormat="1" ht="39" customHeight="1">
      <c r="C453" s="82"/>
      <c r="D453" s="82"/>
      <c r="E453" s="82"/>
      <c r="F453" s="82"/>
      <c r="G453" s="82"/>
      <c r="H453" s="82"/>
      <c r="I453" s="82"/>
      <c r="J453" s="82"/>
      <c r="K453" s="82"/>
      <c r="L453" s="82"/>
      <c r="M453" s="82"/>
      <c r="N453" s="82"/>
      <c r="O453" s="82"/>
      <c r="P453" s="82"/>
      <c r="Q453" s="82"/>
      <c r="R453" s="82"/>
      <c r="S453" s="82"/>
      <c r="T453" s="82"/>
      <c r="U453" s="82"/>
      <c r="V453" s="83"/>
    </row>
    <row r="454" spans="3:22" s="66" customFormat="1" ht="39" customHeight="1">
      <c r="C454" s="82"/>
      <c r="D454" s="82"/>
      <c r="E454" s="82"/>
      <c r="F454" s="82"/>
      <c r="G454" s="82"/>
      <c r="H454" s="82"/>
      <c r="I454" s="82"/>
      <c r="J454" s="82"/>
      <c r="K454" s="82"/>
      <c r="L454" s="82"/>
      <c r="M454" s="82"/>
      <c r="N454" s="82"/>
      <c r="O454" s="82"/>
      <c r="P454" s="82"/>
      <c r="Q454" s="82"/>
      <c r="R454" s="82"/>
      <c r="S454" s="82"/>
      <c r="T454" s="82"/>
      <c r="U454" s="82"/>
      <c r="V454" s="83"/>
    </row>
    <row r="455" spans="3:22" s="66" customFormat="1" ht="39" customHeight="1">
      <c r="C455" s="82"/>
      <c r="D455" s="82"/>
      <c r="E455" s="82"/>
      <c r="F455" s="82"/>
      <c r="G455" s="82"/>
      <c r="H455" s="82"/>
      <c r="I455" s="82"/>
      <c r="J455" s="82"/>
      <c r="K455" s="82"/>
      <c r="L455" s="82"/>
      <c r="M455" s="82"/>
      <c r="N455" s="82"/>
      <c r="O455" s="82"/>
      <c r="P455" s="82"/>
      <c r="Q455" s="82"/>
      <c r="R455" s="82"/>
      <c r="S455" s="82"/>
      <c r="T455" s="82"/>
      <c r="U455" s="82"/>
      <c r="V455" s="83"/>
    </row>
    <row r="456" spans="3:22" s="66" customFormat="1" ht="39" customHeight="1">
      <c r="C456" s="82"/>
      <c r="D456" s="82"/>
      <c r="E456" s="82"/>
      <c r="F456" s="82"/>
      <c r="G456" s="82"/>
      <c r="H456" s="82"/>
      <c r="I456" s="82"/>
      <c r="J456" s="82"/>
      <c r="K456" s="82"/>
      <c r="L456" s="82"/>
      <c r="M456" s="82"/>
      <c r="N456" s="82"/>
      <c r="O456" s="82"/>
      <c r="P456" s="82"/>
      <c r="Q456" s="82"/>
      <c r="R456" s="82"/>
      <c r="S456" s="82"/>
      <c r="T456" s="82"/>
      <c r="U456" s="82"/>
      <c r="V456" s="83"/>
    </row>
    <row r="457" spans="3:22" s="66" customFormat="1" ht="39" customHeight="1">
      <c r="C457" s="82"/>
      <c r="D457" s="82"/>
      <c r="E457" s="82"/>
      <c r="F457" s="82"/>
      <c r="G457" s="82"/>
      <c r="H457" s="82"/>
      <c r="I457" s="82"/>
      <c r="J457" s="82"/>
      <c r="K457" s="82"/>
      <c r="L457" s="82"/>
      <c r="M457" s="82"/>
      <c r="N457" s="82"/>
      <c r="O457" s="82"/>
      <c r="P457" s="82"/>
      <c r="Q457" s="82"/>
      <c r="R457" s="82"/>
      <c r="S457" s="82"/>
      <c r="T457" s="82"/>
      <c r="U457" s="82"/>
      <c r="V457" s="83"/>
    </row>
    <row r="458" spans="3:22" s="66" customFormat="1" ht="39" customHeight="1">
      <c r="C458" s="82"/>
      <c r="D458" s="82"/>
      <c r="E458" s="82"/>
      <c r="F458" s="82"/>
      <c r="G458" s="82"/>
      <c r="H458" s="82"/>
      <c r="I458" s="82"/>
      <c r="J458" s="82"/>
      <c r="K458" s="82"/>
      <c r="L458" s="82"/>
      <c r="M458" s="82"/>
      <c r="N458" s="82"/>
      <c r="O458" s="82"/>
      <c r="P458" s="82"/>
      <c r="Q458" s="82"/>
      <c r="R458" s="82"/>
      <c r="S458" s="82"/>
      <c r="T458" s="82"/>
      <c r="U458" s="82"/>
      <c r="V458" s="83"/>
    </row>
    <row r="459" spans="3:22" s="66" customFormat="1" ht="39" customHeight="1">
      <c r="C459" s="82"/>
      <c r="D459" s="82"/>
      <c r="E459" s="82"/>
      <c r="F459" s="82"/>
      <c r="G459" s="82"/>
      <c r="H459" s="82"/>
      <c r="I459" s="82"/>
      <c r="J459" s="82"/>
      <c r="K459" s="82"/>
      <c r="L459" s="82"/>
      <c r="M459" s="82"/>
      <c r="N459" s="82"/>
      <c r="O459" s="82"/>
      <c r="P459" s="82"/>
      <c r="Q459" s="82"/>
      <c r="R459" s="82"/>
      <c r="S459" s="82"/>
      <c r="T459" s="82"/>
      <c r="U459" s="82"/>
      <c r="V459" s="83"/>
    </row>
    <row r="460" spans="3:22" s="66" customFormat="1" ht="39" customHeight="1">
      <c r="C460" s="82"/>
      <c r="D460" s="82"/>
      <c r="E460" s="82"/>
      <c r="F460" s="82"/>
      <c r="G460" s="82"/>
      <c r="H460" s="82"/>
      <c r="I460" s="82"/>
      <c r="J460" s="82"/>
      <c r="K460" s="82"/>
      <c r="L460" s="82"/>
      <c r="M460" s="82"/>
      <c r="N460" s="82"/>
      <c r="O460" s="82"/>
      <c r="P460" s="82"/>
      <c r="Q460" s="82"/>
      <c r="R460" s="82"/>
      <c r="S460" s="82"/>
      <c r="T460" s="82"/>
      <c r="U460" s="82"/>
      <c r="V460" s="83"/>
    </row>
    <row r="461" spans="3:22" s="66" customFormat="1" ht="39" customHeight="1">
      <c r="C461" s="82"/>
      <c r="D461" s="82"/>
      <c r="E461" s="82"/>
      <c r="F461" s="82"/>
      <c r="G461" s="82"/>
      <c r="H461" s="82"/>
      <c r="I461" s="82"/>
      <c r="J461" s="82"/>
      <c r="K461" s="82"/>
      <c r="L461" s="82"/>
      <c r="M461" s="82"/>
      <c r="N461" s="82"/>
      <c r="O461" s="82"/>
      <c r="P461" s="82"/>
      <c r="Q461" s="82"/>
      <c r="R461" s="82"/>
      <c r="S461" s="82"/>
      <c r="T461" s="82"/>
      <c r="U461" s="82"/>
      <c r="V461" s="83"/>
    </row>
    <row r="462" spans="3:22" s="66" customFormat="1" ht="39" customHeight="1">
      <c r="C462" s="82"/>
      <c r="D462" s="82"/>
      <c r="E462" s="82"/>
      <c r="F462" s="82"/>
      <c r="G462" s="82"/>
      <c r="H462" s="82"/>
      <c r="I462" s="82"/>
      <c r="J462" s="82"/>
      <c r="K462" s="82"/>
      <c r="L462" s="82"/>
      <c r="M462" s="82"/>
      <c r="N462" s="82"/>
      <c r="O462" s="82"/>
      <c r="P462" s="82"/>
      <c r="Q462" s="82"/>
      <c r="R462" s="82"/>
      <c r="S462" s="82"/>
      <c r="T462" s="82"/>
      <c r="U462" s="82"/>
      <c r="V462" s="83"/>
    </row>
    <row r="463" spans="3:22" s="66" customFormat="1" ht="39" customHeight="1">
      <c r="C463" s="82"/>
      <c r="D463" s="82"/>
      <c r="E463" s="82"/>
      <c r="F463" s="82"/>
      <c r="G463" s="82"/>
      <c r="H463" s="82"/>
      <c r="I463" s="82"/>
      <c r="J463" s="82"/>
      <c r="K463" s="82"/>
      <c r="L463" s="82"/>
      <c r="M463" s="82"/>
      <c r="N463" s="82"/>
      <c r="O463" s="82"/>
      <c r="P463" s="82"/>
      <c r="Q463" s="82"/>
      <c r="R463" s="82"/>
      <c r="S463" s="82"/>
      <c r="T463" s="82"/>
      <c r="U463" s="82"/>
      <c r="V463" s="83"/>
    </row>
    <row r="464" spans="3:22" s="66" customFormat="1" ht="39" customHeight="1">
      <c r="C464" s="82"/>
      <c r="D464" s="82"/>
      <c r="E464" s="82"/>
      <c r="F464" s="82"/>
      <c r="G464" s="82"/>
      <c r="H464" s="82"/>
      <c r="I464" s="82"/>
      <c r="J464" s="82"/>
      <c r="K464" s="82"/>
      <c r="L464" s="82"/>
      <c r="M464" s="82"/>
      <c r="N464" s="82"/>
      <c r="O464" s="82"/>
      <c r="P464" s="82"/>
      <c r="Q464" s="82"/>
      <c r="R464" s="82"/>
      <c r="S464" s="82"/>
      <c r="T464" s="82"/>
      <c r="U464" s="82"/>
      <c r="V464" s="83"/>
    </row>
    <row r="465" spans="3:22" s="66" customFormat="1" ht="39" customHeight="1">
      <c r="C465" s="82"/>
      <c r="D465" s="82"/>
      <c r="E465" s="82"/>
      <c r="F465" s="82"/>
      <c r="G465" s="82"/>
      <c r="H465" s="82"/>
      <c r="I465" s="82"/>
      <c r="J465" s="82"/>
      <c r="K465" s="82"/>
      <c r="L465" s="82"/>
      <c r="M465" s="82"/>
      <c r="N465" s="82"/>
      <c r="O465" s="82"/>
      <c r="P465" s="82"/>
      <c r="Q465" s="82"/>
      <c r="R465" s="82"/>
      <c r="S465" s="82"/>
      <c r="T465" s="82"/>
      <c r="U465" s="82"/>
      <c r="V465" s="83"/>
    </row>
    <row r="466" spans="3:22" s="66" customFormat="1" ht="39" customHeight="1">
      <c r="C466" s="82"/>
      <c r="D466" s="82"/>
      <c r="E466" s="82"/>
      <c r="F466" s="82"/>
      <c r="G466" s="82"/>
      <c r="H466" s="82"/>
      <c r="I466" s="82"/>
      <c r="J466" s="82"/>
      <c r="K466" s="82"/>
      <c r="L466" s="82"/>
      <c r="M466" s="82"/>
      <c r="N466" s="82"/>
      <c r="O466" s="82"/>
      <c r="P466" s="82"/>
      <c r="Q466" s="82"/>
      <c r="R466" s="82"/>
      <c r="S466" s="82"/>
      <c r="T466" s="82"/>
      <c r="U466" s="82"/>
      <c r="V466" s="83"/>
    </row>
    <row r="467" spans="3:22" s="66" customFormat="1" ht="39" customHeight="1">
      <c r="C467" s="82"/>
      <c r="D467" s="82"/>
      <c r="E467" s="82"/>
      <c r="F467" s="82"/>
      <c r="G467" s="82"/>
      <c r="H467" s="82"/>
      <c r="I467" s="82"/>
      <c r="J467" s="82"/>
      <c r="K467" s="82"/>
      <c r="L467" s="82"/>
      <c r="M467" s="82"/>
      <c r="N467" s="82"/>
      <c r="O467" s="82"/>
      <c r="P467" s="82"/>
      <c r="Q467" s="82"/>
      <c r="R467" s="82"/>
      <c r="S467" s="82"/>
      <c r="T467" s="82"/>
      <c r="U467" s="82"/>
      <c r="V467" s="83"/>
    </row>
    <row r="468" spans="3:22" s="66" customFormat="1" ht="39" customHeight="1">
      <c r="C468" s="82"/>
      <c r="D468" s="82"/>
      <c r="E468" s="82"/>
      <c r="F468" s="82"/>
      <c r="G468" s="82"/>
      <c r="H468" s="82"/>
      <c r="I468" s="82"/>
      <c r="J468" s="82"/>
      <c r="K468" s="82"/>
      <c r="L468" s="82"/>
      <c r="M468" s="82"/>
      <c r="N468" s="82"/>
      <c r="O468" s="82"/>
      <c r="P468" s="82"/>
      <c r="Q468" s="82"/>
      <c r="R468" s="82"/>
      <c r="S468" s="82"/>
      <c r="T468" s="82"/>
      <c r="U468" s="82"/>
      <c r="V468" s="83"/>
    </row>
    <row r="469" spans="3:22" s="66" customFormat="1" ht="39" customHeight="1">
      <c r="C469" s="82"/>
      <c r="D469" s="82"/>
      <c r="E469" s="82"/>
      <c r="F469" s="82"/>
      <c r="G469" s="82"/>
      <c r="H469" s="82"/>
      <c r="I469" s="82"/>
      <c r="J469" s="82"/>
      <c r="K469" s="82"/>
      <c r="L469" s="82"/>
      <c r="M469" s="82"/>
      <c r="N469" s="82"/>
      <c r="O469" s="82"/>
      <c r="P469" s="82"/>
      <c r="Q469" s="82"/>
      <c r="R469" s="82"/>
      <c r="S469" s="82"/>
      <c r="T469" s="82"/>
      <c r="U469" s="82"/>
      <c r="V469" s="83"/>
    </row>
    <row r="470" spans="3:22" s="66" customFormat="1" ht="39" customHeight="1">
      <c r="C470" s="82"/>
      <c r="D470" s="82"/>
      <c r="E470" s="82"/>
      <c r="F470" s="82"/>
      <c r="G470" s="82"/>
      <c r="H470" s="82"/>
      <c r="I470" s="82"/>
      <c r="J470" s="82"/>
      <c r="K470" s="82"/>
      <c r="L470" s="82"/>
      <c r="M470" s="82"/>
      <c r="N470" s="82"/>
      <c r="O470" s="82"/>
      <c r="P470" s="82"/>
      <c r="Q470" s="82"/>
      <c r="R470" s="82"/>
      <c r="S470" s="82"/>
      <c r="T470" s="82"/>
      <c r="U470" s="82"/>
      <c r="V470" s="83"/>
    </row>
    <row r="471" spans="3:22" s="66" customFormat="1" ht="39" customHeight="1">
      <c r="C471" s="82"/>
      <c r="D471" s="82"/>
      <c r="E471" s="82"/>
      <c r="F471" s="82"/>
      <c r="G471" s="82"/>
      <c r="H471" s="82"/>
      <c r="I471" s="82"/>
      <c r="J471" s="82"/>
      <c r="K471" s="82"/>
      <c r="L471" s="82"/>
      <c r="M471" s="82"/>
      <c r="N471" s="82"/>
      <c r="O471" s="82"/>
      <c r="P471" s="82"/>
      <c r="Q471" s="82"/>
      <c r="R471" s="82"/>
      <c r="S471" s="82"/>
      <c r="T471" s="82"/>
      <c r="U471" s="82"/>
      <c r="V471" s="83"/>
    </row>
    <row r="472" spans="3:22" s="66" customFormat="1" ht="39" customHeight="1">
      <c r="C472" s="82"/>
      <c r="D472" s="82"/>
      <c r="E472" s="82"/>
      <c r="F472" s="82"/>
      <c r="G472" s="82"/>
      <c r="H472" s="82"/>
      <c r="I472" s="82"/>
      <c r="J472" s="82"/>
      <c r="K472" s="82"/>
      <c r="L472" s="82"/>
      <c r="M472" s="82"/>
      <c r="N472" s="82"/>
      <c r="O472" s="82"/>
      <c r="P472" s="82"/>
      <c r="Q472" s="82"/>
      <c r="R472" s="82"/>
      <c r="S472" s="82"/>
      <c r="T472" s="82"/>
      <c r="U472" s="82"/>
      <c r="V472" s="83"/>
    </row>
    <row r="473" spans="3:22" s="66" customFormat="1" ht="39" customHeight="1">
      <c r="C473" s="82"/>
      <c r="D473" s="82"/>
      <c r="E473" s="82"/>
      <c r="F473" s="82"/>
      <c r="G473" s="82"/>
      <c r="H473" s="82"/>
      <c r="I473" s="82"/>
      <c r="J473" s="82"/>
      <c r="K473" s="82"/>
      <c r="L473" s="82"/>
      <c r="M473" s="82"/>
      <c r="N473" s="82"/>
      <c r="O473" s="82"/>
      <c r="P473" s="82"/>
      <c r="Q473" s="82"/>
      <c r="R473" s="82"/>
      <c r="S473" s="82"/>
      <c r="T473" s="82"/>
      <c r="U473" s="82"/>
      <c r="V473" s="83"/>
    </row>
    <row r="474" spans="3:22" s="66" customFormat="1" ht="39" customHeight="1">
      <c r="C474" s="82"/>
      <c r="D474" s="82"/>
      <c r="E474" s="82"/>
      <c r="F474" s="82"/>
      <c r="G474" s="82"/>
      <c r="H474" s="82"/>
      <c r="I474" s="82"/>
      <c r="J474" s="82"/>
      <c r="K474" s="82"/>
      <c r="L474" s="82"/>
      <c r="M474" s="82"/>
      <c r="N474" s="82"/>
      <c r="O474" s="82"/>
      <c r="P474" s="82"/>
      <c r="Q474" s="82"/>
      <c r="R474" s="82"/>
      <c r="S474" s="82"/>
      <c r="T474" s="82"/>
      <c r="U474" s="82"/>
      <c r="V474" s="83"/>
    </row>
    <row r="475" spans="3:22" s="66" customFormat="1" ht="39" customHeight="1">
      <c r="C475" s="82"/>
      <c r="D475" s="82"/>
      <c r="E475" s="82"/>
      <c r="F475" s="82"/>
      <c r="G475" s="82"/>
      <c r="H475" s="82"/>
      <c r="I475" s="82"/>
      <c r="J475" s="82"/>
      <c r="K475" s="82"/>
      <c r="L475" s="82"/>
      <c r="M475" s="82"/>
      <c r="N475" s="82"/>
      <c r="O475" s="82"/>
      <c r="P475" s="82"/>
      <c r="Q475" s="82"/>
      <c r="R475" s="82"/>
      <c r="S475" s="82"/>
      <c r="T475" s="82"/>
      <c r="U475" s="82"/>
      <c r="V475" s="83"/>
    </row>
    <row r="476" spans="3:22" s="66" customFormat="1" ht="39" customHeight="1">
      <c r="C476" s="82"/>
      <c r="D476" s="82"/>
      <c r="E476" s="82"/>
      <c r="F476" s="82"/>
      <c r="G476" s="82"/>
      <c r="H476" s="82"/>
      <c r="I476" s="82"/>
      <c r="J476" s="82"/>
      <c r="K476" s="82"/>
      <c r="L476" s="82"/>
      <c r="M476" s="82"/>
      <c r="N476" s="82"/>
      <c r="O476" s="82"/>
      <c r="P476" s="82"/>
      <c r="Q476" s="82"/>
      <c r="R476" s="82"/>
      <c r="S476" s="82"/>
      <c r="T476" s="82"/>
      <c r="U476" s="82"/>
      <c r="V476" s="83"/>
    </row>
    <row r="477" spans="3:22" s="66" customFormat="1" ht="39" customHeight="1">
      <c r="C477" s="82"/>
      <c r="D477" s="82"/>
      <c r="E477" s="82"/>
      <c r="F477" s="82"/>
      <c r="G477" s="82"/>
      <c r="H477" s="82"/>
      <c r="I477" s="82"/>
      <c r="J477" s="82"/>
      <c r="K477" s="82"/>
      <c r="L477" s="82"/>
      <c r="M477" s="82"/>
      <c r="N477" s="82"/>
      <c r="O477" s="82"/>
      <c r="P477" s="82"/>
      <c r="Q477" s="82"/>
      <c r="R477" s="82"/>
      <c r="S477" s="82"/>
      <c r="T477" s="82"/>
      <c r="U477" s="82"/>
      <c r="V477" s="83"/>
    </row>
    <row r="478" spans="3:22" s="66" customFormat="1" ht="39" customHeight="1">
      <c r="C478" s="82"/>
      <c r="D478" s="82"/>
      <c r="E478" s="82"/>
      <c r="F478" s="82"/>
      <c r="G478" s="82"/>
      <c r="H478" s="82"/>
      <c r="I478" s="82"/>
      <c r="J478" s="82"/>
      <c r="K478" s="82"/>
      <c r="L478" s="82"/>
      <c r="M478" s="82"/>
      <c r="N478" s="82"/>
      <c r="O478" s="82"/>
      <c r="P478" s="82"/>
      <c r="Q478" s="82"/>
      <c r="R478" s="82"/>
      <c r="S478" s="82"/>
      <c r="T478" s="82"/>
      <c r="U478" s="82"/>
      <c r="V478" s="83"/>
    </row>
    <row r="479" spans="3:22" s="66" customFormat="1" ht="39" customHeight="1">
      <c r="C479" s="82"/>
      <c r="D479" s="82"/>
      <c r="E479" s="82"/>
      <c r="F479" s="82"/>
      <c r="G479" s="82"/>
      <c r="H479" s="82"/>
      <c r="I479" s="82"/>
      <c r="J479" s="82"/>
      <c r="K479" s="82"/>
      <c r="L479" s="82"/>
      <c r="M479" s="82"/>
      <c r="N479" s="82"/>
      <c r="O479" s="82"/>
      <c r="P479" s="82"/>
      <c r="Q479" s="82"/>
      <c r="R479" s="82"/>
      <c r="S479" s="82"/>
      <c r="T479" s="82"/>
      <c r="U479" s="82"/>
      <c r="V479" s="83"/>
    </row>
    <row r="480" spans="3:22" s="66" customFormat="1" ht="39" customHeight="1">
      <c r="C480" s="82"/>
      <c r="D480" s="82"/>
      <c r="E480" s="82"/>
      <c r="F480" s="82"/>
      <c r="G480" s="82"/>
      <c r="H480" s="82"/>
      <c r="I480" s="82"/>
      <c r="J480" s="82"/>
      <c r="K480" s="82"/>
      <c r="L480" s="82"/>
      <c r="M480" s="82"/>
      <c r="N480" s="82"/>
      <c r="O480" s="82"/>
      <c r="P480" s="82"/>
      <c r="Q480" s="82"/>
      <c r="R480" s="82"/>
      <c r="S480" s="82"/>
      <c r="T480" s="82"/>
      <c r="U480" s="82"/>
      <c r="V480" s="83"/>
    </row>
    <row r="481" spans="3:22" s="66" customFormat="1" ht="39" customHeight="1">
      <c r="C481" s="82"/>
      <c r="D481" s="82"/>
      <c r="E481" s="82"/>
      <c r="F481" s="82"/>
      <c r="G481" s="82"/>
      <c r="H481" s="82"/>
      <c r="I481" s="82"/>
      <c r="J481" s="82"/>
      <c r="K481" s="82"/>
      <c r="L481" s="82"/>
      <c r="M481" s="82"/>
      <c r="N481" s="82"/>
      <c r="O481" s="82"/>
      <c r="P481" s="82"/>
      <c r="Q481" s="82"/>
      <c r="R481" s="82"/>
      <c r="S481" s="82"/>
      <c r="T481" s="82"/>
      <c r="U481" s="82"/>
      <c r="V481" s="83"/>
    </row>
    <row r="482" spans="3:22" s="66" customFormat="1" ht="39" customHeight="1">
      <c r="C482" s="82"/>
      <c r="D482" s="82"/>
      <c r="E482" s="82"/>
      <c r="F482" s="82"/>
      <c r="G482" s="82"/>
      <c r="H482" s="82"/>
      <c r="I482" s="82"/>
      <c r="J482" s="82"/>
      <c r="K482" s="82"/>
      <c r="L482" s="82"/>
      <c r="M482" s="82"/>
      <c r="N482" s="82"/>
      <c r="O482" s="82"/>
      <c r="P482" s="82"/>
      <c r="Q482" s="82"/>
      <c r="R482" s="82"/>
      <c r="S482" s="82"/>
      <c r="T482" s="82"/>
      <c r="U482" s="82"/>
      <c r="V482" s="83"/>
    </row>
    <row r="483" spans="3:22" s="66" customFormat="1" ht="39" customHeight="1">
      <c r="C483" s="82"/>
      <c r="D483" s="82"/>
      <c r="E483" s="82"/>
      <c r="F483" s="82"/>
      <c r="G483" s="82"/>
      <c r="H483" s="82"/>
      <c r="I483" s="82"/>
      <c r="J483" s="82"/>
      <c r="K483" s="82"/>
      <c r="L483" s="82"/>
      <c r="M483" s="82"/>
      <c r="N483" s="82"/>
      <c r="O483" s="82"/>
      <c r="P483" s="82"/>
      <c r="Q483" s="82"/>
      <c r="R483" s="82"/>
      <c r="S483" s="82"/>
      <c r="T483" s="82"/>
      <c r="U483" s="82"/>
      <c r="V483" s="83"/>
    </row>
    <row r="484" spans="3:22" s="66" customFormat="1" ht="39" customHeight="1">
      <c r="C484" s="82"/>
      <c r="D484" s="82"/>
      <c r="E484" s="82"/>
      <c r="F484" s="82"/>
      <c r="G484" s="82"/>
      <c r="H484" s="82"/>
      <c r="I484" s="82"/>
      <c r="J484" s="82"/>
      <c r="K484" s="82"/>
      <c r="L484" s="82"/>
      <c r="M484" s="82"/>
      <c r="N484" s="82"/>
      <c r="O484" s="82"/>
      <c r="P484" s="82"/>
      <c r="Q484" s="82"/>
      <c r="R484" s="82"/>
      <c r="S484" s="82"/>
      <c r="T484" s="82"/>
      <c r="U484" s="82"/>
      <c r="V484" s="83"/>
    </row>
    <row r="485" spans="3:22" s="66" customFormat="1" ht="39" customHeight="1">
      <c r="C485" s="82"/>
      <c r="D485" s="82"/>
      <c r="E485" s="82"/>
      <c r="F485" s="82"/>
      <c r="G485" s="82"/>
      <c r="H485" s="82"/>
      <c r="I485" s="82"/>
      <c r="J485" s="82"/>
      <c r="K485" s="82"/>
      <c r="L485" s="82"/>
      <c r="M485" s="82"/>
      <c r="N485" s="82"/>
      <c r="O485" s="82"/>
      <c r="P485" s="82"/>
      <c r="Q485" s="82"/>
      <c r="R485" s="82"/>
      <c r="S485" s="82"/>
      <c r="T485" s="82"/>
      <c r="U485" s="82"/>
      <c r="V485" s="83"/>
    </row>
    <row r="486" spans="3:22" s="66" customFormat="1" ht="39" customHeight="1">
      <c r="C486" s="82"/>
      <c r="D486" s="82"/>
      <c r="E486" s="82"/>
      <c r="F486" s="82"/>
      <c r="G486" s="82"/>
      <c r="H486" s="82"/>
      <c r="I486" s="82"/>
      <c r="J486" s="82"/>
      <c r="K486" s="82"/>
      <c r="L486" s="82"/>
      <c r="M486" s="82"/>
      <c r="N486" s="82"/>
      <c r="O486" s="82"/>
      <c r="P486" s="82"/>
      <c r="Q486" s="82"/>
      <c r="R486" s="82"/>
      <c r="S486" s="82"/>
      <c r="T486" s="82"/>
      <c r="U486" s="82"/>
      <c r="V486" s="83"/>
    </row>
    <row r="487" spans="3:22" s="66" customFormat="1" ht="39" customHeight="1">
      <c r="C487" s="82"/>
      <c r="D487" s="82"/>
      <c r="E487" s="82"/>
      <c r="F487" s="82"/>
      <c r="G487" s="82"/>
      <c r="H487" s="82"/>
      <c r="I487" s="82"/>
      <c r="J487" s="82"/>
      <c r="K487" s="82"/>
      <c r="L487" s="82"/>
      <c r="M487" s="82"/>
      <c r="N487" s="82"/>
      <c r="O487" s="82"/>
      <c r="P487" s="82"/>
      <c r="Q487" s="82"/>
      <c r="R487" s="82"/>
      <c r="S487" s="82"/>
      <c r="T487" s="82"/>
      <c r="U487" s="82"/>
      <c r="V487" s="83"/>
    </row>
    <row r="488" spans="3:22" s="66" customFormat="1" ht="39" customHeight="1">
      <c r="C488" s="82"/>
      <c r="D488" s="82"/>
      <c r="E488" s="82"/>
      <c r="F488" s="82"/>
      <c r="G488" s="82"/>
      <c r="H488" s="82"/>
      <c r="I488" s="82"/>
      <c r="J488" s="82"/>
      <c r="K488" s="82"/>
      <c r="L488" s="82"/>
      <c r="M488" s="82"/>
      <c r="N488" s="82"/>
      <c r="O488" s="82"/>
      <c r="P488" s="82"/>
      <c r="Q488" s="82"/>
      <c r="R488" s="82"/>
      <c r="S488" s="82"/>
      <c r="T488" s="82"/>
      <c r="U488" s="82"/>
      <c r="V488" s="83"/>
    </row>
    <row r="489" spans="3:22" s="66" customFormat="1" ht="39" customHeight="1">
      <c r="C489" s="82"/>
      <c r="D489" s="82"/>
      <c r="E489" s="82"/>
      <c r="F489" s="82"/>
      <c r="G489" s="82"/>
      <c r="H489" s="82"/>
      <c r="I489" s="82"/>
      <c r="J489" s="82"/>
      <c r="K489" s="82"/>
      <c r="L489" s="82"/>
      <c r="M489" s="82"/>
      <c r="N489" s="82"/>
      <c r="O489" s="82"/>
      <c r="P489" s="82"/>
      <c r="Q489" s="82"/>
      <c r="R489" s="82"/>
      <c r="S489" s="82"/>
      <c r="T489" s="82"/>
      <c r="U489" s="82"/>
      <c r="V489" s="83"/>
    </row>
    <row r="490" spans="3:22" s="66" customFormat="1" ht="39" customHeight="1">
      <c r="C490" s="82"/>
      <c r="D490" s="82"/>
      <c r="E490" s="82"/>
      <c r="F490" s="82"/>
      <c r="G490" s="82"/>
      <c r="H490" s="82"/>
      <c r="I490" s="82"/>
      <c r="J490" s="82"/>
      <c r="K490" s="82"/>
      <c r="L490" s="82"/>
      <c r="M490" s="82"/>
      <c r="N490" s="82"/>
      <c r="O490" s="82"/>
      <c r="P490" s="82"/>
      <c r="Q490" s="82"/>
      <c r="R490" s="82"/>
      <c r="S490" s="82"/>
      <c r="T490" s="82"/>
      <c r="U490" s="82"/>
      <c r="V490" s="83"/>
    </row>
    <row r="491" spans="3:22" s="66" customFormat="1" ht="39" customHeight="1">
      <c r="C491" s="82"/>
      <c r="D491" s="82"/>
      <c r="E491" s="82"/>
      <c r="F491" s="82"/>
      <c r="G491" s="82"/>
      <c r="H491" s="82"/>
      <c r="I491" s="82"/>
      <c r="J491" s="82"/>
      <c r="K491" s="82"/>
      <c r="L491" s="82"/>
      <c r="M491" s="82"/>
      <c r="N491" s="82"/>
      <c r="O491" s="82"/>
      <c r="P491" s="82"/>
      <c r="Q491" s="82"/>
      <c r="R491" s="82"/>
      <c r="S491" s="82"/>
      <c r="T491" s="82"/>
      <c r="U491" s="82"/>
      <c r="V491" s="83"/>
    </row>
    <row r="492" spans="3:22" s="66" customFormat="1" ht="39" customHeight="1">
      <c r="C492" s="82"/>
      <c r="D492" s="82"/>
      <c r="E492" s="82"/>
      <c r="F492" s="82"/>
      <c r="G492" s="82"/>
      <c r="H492" s="82"/>
      <c r="I492" s="82"/>
      <c r="J492" s="82"/>
      <c r="K492" s="82"/>
      <c r="L492" s="82"/>
      <c r="M492" s="82"/>
      <c r="N492" s="82"/>
      <c r="O492" s="82"/>
      <c r="P492" s="82"/>
      <c r="Q492" s="82"/>
      <c r="R492" s="82"/>
      <c r="S492" s="82"/>
      <c r="T492" s="82"/>
      <c r="U492" s="82"/>
      <c r="V492" s="83"/>
    </row>
    <row r="493" spans="3:22" s="66" customFormat="1" ht="39" customHeight="1">
      <c r="C493" s="82"/>
      <c r="D493" s="82"/>
      <c r="E493" s="82"/>
      <c r="F493" s="82"/>
      <c r="G493" s="82"/>
      <c r="H493" s="82"/>
      <c r="I493" s="82"/>
      <c r="J493" s="82"/>
      <c r="K493" s="82"/>
      <c r="L493" s="82"/>
      <c r="M493" s="82"/>
      <c r="N493" s="82"/>
      <c r="O493" s="82"/>
      <c r="P493" s="82"/>
      <c r="Q493" s="82"/>
      <c r="R493" s="82"/>
      <c r="S493" s="82"/>
      <c r="T493" s="82"/>
      <c r="U493" s="82"/>
      <c r="V493" s="83"/>
    </row>
    <row r="494" spans="3:22" s="66" customFormat="1" ht="39" customHeight="1">
      <c r="C494" s="82"/>
      <c r="D494" s="82"/>
      <c r="E494" s="82"/>
      <c r="F494" s="82"/>
      <c r="G494" s="82"/>
      <c r="H494" s="82"/>
      <c r="I494" s="82"/>
      <c r="J494" s="82"/>
      <c r="K494" s="82"/>
      <c r="L494" s="82"/>
      <c r="M494" s="82"/>
      <c r="N494" s="82"/>
      <c r="O494" s="82"/>
      <c r="P494" s="82"/>
      <c r="Q494" s="82"/>
      <c r="R494" s="82"/>
      <c r="S494" s="82"/>
      <c r="T494" s="82"/>
      <c r="U494" s="82"/>
      <c r="V494" s="83"/>
    </row>
    <row r="495" spans="3:22" s="66" customFormat="1" ht="39" customHeight="1">
      <c r="C495" s="82"/>
      <c r="D495" s="82"/>
      <c r="E495" s="82"/>
      <c r="F495" s="82"/>
      <c r="G495" s="82"/>
      <c r="H495" s="82"/>
      <c r="I495" s="82"/>
      <c r="J495" s="82"/>
      <c r="K495" s="82"/>
      <c r="L495" s="82"/>
      <c r="M495" s="82"/>
      <c r="N495" s="82"/>
      <c r="O495" s="82"/>
      <c r="P495" s="82"/>
      <c r="Q495" s="82"/>
      <c r="R495" s="82"/>
      <c r="S495" s="82"/>
      <c r="T495" s="82"/>
      <c r="U495" s="82"/>
      <c r="V495" s="83"/>
    </row>
    <row r="496" spans="3:22" s="66" customFormat="1" ht="39" customHeight="1">
      <c r="C496" s="82"/>
      <c r="D496" s="82"/>
      <c r="E496" s="82"/>
      <c r="F496" s="82"/>
      <c r="G496" s="82"/>
      <c r="H496" s="82"/>
      <c r="I496" s="82"/>
      <c r="J496" s="82"/>
      <c r="K496" s="82"/>
      <c r="L496" s="82"/>
      <c r="M496" s="82"/>
      <c r="N496" s="82"/>
      <c r="O496" s="82"/>
      <c r="P496" s="82"/>
      <c r="Q496" s="82"/>
      <c r="R496" s="82"/>
      <c r="S496" s="82"/>
      <c r="T496" s="82"/>
      <c r="U496" s="82"/>
      <c r="V496" s="83"/>
    </row>
    <row r="497" spans="3:22" s="66" customFormat="1" ht="39" customHeight="1">
      <c r="C497" s="82"/>
      <c r="D497" s="82"/>
      <c r="E497" s="82"/>
      <c r="F497" s="82"/>
      <c r="G497" s="82"/>
      <c r="H497" s="82"/>
      <c r="I497" s="82"/>
      <c r="J497" s="82"/>
      <c r="K497" s="82"/>
      <c r="L497" s="82"/>
      <c r="M497" s="82"/>
      <c r="N497" s="82"/>
      <c r="O497" s="82"/>
      <c r="P497" s="82"/>
      <c r="Q497" s="82"/>
      <c r="R497" s="82"/>
      <c r="S497" s="82"/>
      <c r="T497" s="82"/>
      <c r="U497" s="82"/>
      <c r="V497" s="83"/>
    </row>
    <row r="498" spans="3:22" s="66" customFormat="1" ht="39" customHeight="1">
      <c r="C498" s="82"/>
      <c r="D498" s="82"/>
      <c r="E498" s="82"/>
      <c r="F498" s="82"/>
      <c r="G498" s="82"/>
      <c r="H498" s="82"/>
      <c r="I498" s="82"/>
      <c r="J498" s="82"/>
      <c r="K498" s="82"/>
      <c r="L498" s="82"/>
      <c r="M498" s="82"/>
      <c r="N498" s="82"/>
      <c r="O498" s="82"/>
      <c r="P498" s="82"/>
      <c r="Q498" s="82"/>
      <c r="R498" s="82"/>
      <c r="S498" s="82"/>
      <c r="T498" s="82"/>
      <c r="U498" s="82"/>
      <c r="V498" s="83"/>
    </row>
    <row r="499" spans="3:22" s="66" customFormat="1" ht="39" customHeight="1">
      <c r="C499" s="82"/>
      <c r="D499" s="82"/>
      <c r="E499" s="82"/>
      <c r="F499" s="82"/>
      <c r="G499" s="82"/>
      <c r="H499" s="82"/>
      <c r="I499" s="82"/>
      <c r="J499" s="82"/>
      <c r="K499" s="82"/>
      <c r="L499" s="82"/>
      <c r="M499" s="82"/>
      <c r="N499" s="82"/>
      <c r="O499" s="82"/>
      <c r="P499" s="82"/>
      <c r="Q499" s="82"/>
      <c r="R499" s="82"/>
      <c r="S499" s="82"/>
      <c r="T499" s="82"/>
      <c r="U499" s="82"/>
      <c r="V499" s="83"/>
    </row>
    <row r="500" spans="3:22" s="66" customFormat="1" ht="39" customHeight="1">
      <c r="C500" s="82"/>
      <c r="D500" s="82"/>
      <c r="E500" s="82"/>
      <c r="F500" s="82"/>
      <c r="G500" s="82"/>
      <c r="H500" s="82"/>
      <c r="I500" s="82"/>
      <c r="J500" s="82"/>
      <c r="K500" s="82"/>
      <c r="L500" s="82"/>
      <c r="M500" s="82"/>
      <c r="N500" s="82"/>
      <c r="O500" s="82"/>
      <c r="P500" s="82"/>
      <c r="Q500" s="82"/>
      <c r="R500" s="82"/>
      <c r="S500" s="82"/>
      <c r="T500" s="82"/>
      <c r="U500" s="82"/>
      <c r="V500" s="83"/>
    </row>
    <row r="501" spans="3:22" s="66" customFormat="1" ht="39" customHeight="1">
      <c r="C501" s="82"/>
      <c r="D501" s="82"/>
      <c r="E501" s="82"/>
      <c r="F501" s="82"/>
      <c r="G501" s="82"/>
      <c r="H501" s="82"/>
      <c r="I501" s="82"/>
      <c r="J501" s="82"/>
      <c r="K501" s="82"/>
      <c r="L501" s="82"/>
      <c r="M501" s="82"/>
      <c r="N501" s="82"/>
      <c r="O501" s="82"/>
      <c r="P501" s="82"/>
      <c r="Q501" s="82"/>
      <c r="R501" s="82"/>
      <c r="S501" s="82"/>
      <c r="T501" s="82"/>
      <c r="U501" s="82"/>
      <c r="V501" s="83"/>
    </row>
    <row r="502" spans="3:22" s="66" customFormat="1" ht="39" customHeight="1">
      <c r="C502" s="82"/>
      <c r="D502" s="82"/>
      <c r="E502" s="82"/>
      <c r="F502" s="82"/>
      <c r="G502" s="82"/>
      <c r="H502" s="82"/>
      <c r="I502" s="82"/>
      <c r="J502" s="82"/>
      <c r="K502" s="82"/>
      <c r="L502" s="82"/>
      <c r="M502" s="82"/>
      <c r="N502" s="82"/>
      <c r="O502" s="82"/>
      <c r="P502" s="82"/>
      <c r="Q502" s="82"/>
      <c r="R502" s="82"/>
      <c r="S502" s="82"/>
      <c r="T502" s="82"/>
      <c r="U502" s="82"/>
      <c r="V502" s="83"/>
    </row>
    <row r="503" spans="3:22" s="66" customFormat="1" ht="39" customHeight="1">
      <c r="C503" s="82"/>
      <c r="D503" s="82"/>
      <c r="E503" s="82"/>
      <c r="F503" s="82"/>
      <c r="G503" s="82"/>
      <c r="H503" s="82"/>
      <c r="I503" s="82"/>
      <c r="J503" s="82"/>
      <c r="K503" s="82"/>
      <c r="L503" s="82"/>
      <c r="M503" s="82"/>
      <c r="N503" s="82"/>
      <c r="O503" s="82"/>
      <c r="P503" s="82"/>
      <c r="Q503" s="82"/>
      <c r="R503" s="82"/>
      <c r="S503" s="82"/>
      <c r="T503" s="82"/>
      <c r="U503" s="82"/>
      <c r="V503" s="83"/>
    </row>
    <row r="504" spans="3:22" s="66" customFormat="1" ht="39" customHeight="1">
      <c r="C504" s="82"/>
      <c r="D504" s="82"/>
      <c r="E504" s="82"/>
      <c r="F504" s="82"/>
      <c r="G504" s="82"/>
      <c r="H504" s="82"/>
      <c r="I504" s="82"/>
      <c r="J504" s="82"/>
      <c r="K504" s="82"/>
      <c r="L504" s="82"/>
      <c r="M504" s="82"/>
      <c r="N504" s="82"/>
      <c r="O504" s="82"/>
      <c r="P504" s="82"/>
      <c r="Q504" s="82"/>
      <c r="R504" s="82"/>
      <c r="S504" s="82"/>
      <c r="T504" s="82"/>
      <c r="U504" s="82"/>
      <c r="V504" s="83"/>
    </row>
    <row r="505" spans="3:22" s="66" customFormat="1" ht="39" customHeight="1">
      <c r="C505" s="82"/>
      <c r="D505" s="82"/>
      <c r="E505" s="82"/>
      <c r="F505" s="82"/>
      <c r="G505" s="82"/>
      <c r="H505" s="82"/>
      <c r="I505" s="82"/>
      <c r="J505" s="82"/>
      <c r="K505" s="82"/>
      <c r="L505" s="82"/>
      <c r="M505" s="82"/>
      <c r="N505" s="82"/>
      <c r="O505" s="82"/>
      <c r="P505" s="82"/>
      <c r="Q505" s="82"/>
      <c r="R505" s="82"/>
      <c r="S505" s="82"/>
      <c r="T505" s="82"/>
      <c r="U505" s="82"/>
      <c r="V505" s="83"/>
    </row>
    <row r="506" spans="3:22" s="66" customFormat="1" ht="39" customHeight="1">
      <c r="C506" s="82"/>
      <c r="D506" s="82"/>
      <c r="E506" s="82"/>
      <c r="F506" s="82"/>
      <c r="G506" s="82"/>
      <c r="H506" s="82"/>
      <c r="I506" s="82"/>
      <c r="J506" s="82"/>
      <c r="K506" s="82"/>
      <c r="L506" s="82"/>
      <c r="M506" s="82"/>
      <c r="N506" s="82"/>
      <c r="O506" s="82"/>
      <c r="P506" s="82"/>
      <c r="Q506" s="82"/>
      <c r="R506" s="82"/>
      <c r="S506" s="82"/>
      <c r="T506" s="82"/>
      <c r="U506" s="82"/>
      <c r="V506" s="83"/>
    </row>
    <row r="507" spans="3:22" s="66" customFormat="1" ht="39" customHeight="1">
      <c r="C507" s="82"/>
      <c r="D507" s="82"/>
      <c r="E507" s="82"/>
      <c r="F507" s="82"/>
      <c r="G507" s="82"/>
      <c r="H507" s="82"/>
      <c r="I507" s="82"/>
      <c r="J507" s="82"/>
      <c r="K507" s="82"/>
      <c r="L507" s="82"/>
      <c r="M507" s="82"/>
      <c r="N507" s="82"/>
      <c r="O507" s="82"/>
      <c r="P507" s="82"/>
      <c r="Q507" s="82"/>
      <c r="R507" s="82"/>
      <c r="S507" s="82"/>
      <c r="T507" s="82"/>
      <c r="U507" s="82"/>
      <c r="V507" s="83"/>
    </row>
    <row r="508" spans="3:22" s="66" customFormat="1" ht="39" customHeight="1">
      <c r="C508" s="82"/>
      <c r="D508" s="82"/>
      <c r="E508" s="82"/>
      <c r="F508" s="82"/>
      <c r="G508" s="82"/>
      <c r="H508" s="82"/>
      <c r="I508" s="82"/>
      <c r="J508" s="82"/>
      <c r="K508" s="82"/>
      <c r="L508" s="82"/>
      <c r="M508" s="82"/>
      <c r="N508" s="82"/>
      <c r="O508" s="82"/>
      <c r="P508" s="82"/>
      <c r="Q508" s="82"/>
      <c r="R508" s="82"/>
      <c r="S508" s="82"/>
      <c r="T508" s="82"/>
      <c r="U508" s="82"/>
      <c r="V508" s="83"/>
    </row>
    <row r="509" spans="3:22" s="66" customFormat="1" ht="39" customHeight="1">
      <c r="C509" s="82"/>
      <c r="D509" s="82"/>
      <c r="E509" s="82"/>
      <c r="F509" s="82"/>
      <c r="G509" s="82"/>
      <c r="H509" s="82"/>
      <c r="I509" s="82"/>
      <c r="J509" s="82"/>
      <c r="K509" s="82"/>
      <c r="L509" s="82"/>
      <c r="M509" s="82"/>
      <c r="N509" s="82"/>
      <c r="O509" s="82"/>
      <c r="P509" s="82"/>
      <c r="Q509" s="82"/>
      <c r="R509" s="82"/>
      <c r="S509" s="82"/>
      <c r="T509" s="82"/>
      <c r="U509" s="82"/>
      <c r="V509" s="83"/>
    </row>
    <row r="510" spans="3:22" s="66" customFormat="1" ht="39" customHeight="1">
      <c r="C510" s="82"/>
      <c r="D510" s="82"/>
      <c r="E510" s="82"/>
      <c r="F510" s="82"/>
      <c r="G510" s="82"/>
      <c r="H510" s="82"/>
      <c r="I510" s="82"/>
      <c r="J510" s="82"/>
      <c r="K510" s="82"/>
      <c r="L510" s="82"/>
      <c r="M510" s="82"/>
      <c r="N510" s="82"/>
      <c r="O510" s="82"/>
      <c r="P510" s="82"/>
      <c r="Q510" s="82"/>
      <c r="R510" s="82"/>
      <c r="S510" s="82"/>
      <c r="T510" s="82"/>
      <c r="U510" s="82"/>
      <c r="V510" s="83"/>
    </row>
    <row r="511" spans="3:22" s="66" customFormat="1" ht="39" customHeight="1">
      <c r="C511" s="82"/>
      <c r="D511" s="82"/>
      <c r="E511" s="82"/>
      <c r="F511" s="82"/>
      <c r="G511" s="82"/>
      <c r="H511" s="82"/>
      <c r="I511" s="82"/>
      <c r="J511" s="82"/>
      <c r="K511" s="82"/>
      <c r="L511" s="82"/>
      <c r="M511" s="82"/>
      <c r="N511" s="82"/>
      <c r="O511" s="82"/>
      <c r="P511" s="82"/>
      <c r="Q511" s="82"/>
      <c r="R511" s="82"/>
      <c r="S511" s="82"/>
      <c r="T511" s="82"/>
      <c r="U511" s="82"/>
      <c r="V511" s="83"/>
    </row>
    <row r="512" spans="3:22" s="66" customFormat="1" ht="39" customHeight="1">
      <c r="C512" s="82"/>
      <c r="D512" s="82"/>
      <c r="E512" s="82"/>
      <c r="F512" s="82"/>
      <c r="G512" s="82"/>
      <c r="H512" s="82"/>
      <c r="I512" s="82"/>
      <c r="J512" s="82"/>
      <c r="K512" s="82"/>
      <c r="L512" s="82"/>
      <c r="M512" s="82"/>
      <c r="N512" s="82"/>
      <c r="O512" s="82"/>
      <c r="P512" s="82"/>
      <c r="Q512" s="82"/>
      <c r="R512" s="82"/>
      <c r="S512" s="82"/>
      <c r="T512" s="82"/>
      <c r="U512" s="82"/>
      <c r="V512" s="83"/>
    </row>
    <row r="513" spans="3:22" s="66" customFormat="1" ht="39" customHeight="1">
      <c r="C513" s="82"/>
      <c r="D513" s="82"/>
      <c r="E513" s="82"/>
      <c r="F513" s="82"/>
      <c r="G513" s="82"/>
      <c r="H513" s="82"/>
      <c r="I513" s="82"/>
      <c r="J513" s="82"/>
      <c r="K513" s="82"/>
      <c r="L513" s="82"/>
      <c r="M513" s="82"/>
      <c r="N513" s="82"/>
      <c r="O513" s="82"/>
      <c r="P513" s="82"/>
      <c r="Q513" s="82"/>
      <c r="R513" s="82"/>
      <c r="S513" s="82"/>
      <c r="T513" s="82"/>
      <c r="U513" s="82"/>
      <c r="V513" s="83"/>
    </row>
    <row r="514" spans="3:22" s="66" customFormat="1" ht="39" customHeight="1">
      <c r="C514" s="82"/>
      <c r="D514" s="82"/>
      <c r="E514" s="82"/>
      <c r="F514" s="82"/>
      <c r="G514" s="82"/>
      <c r="H514" s="82"/>
      <c r="I514" s="82"/>
      <c r="J514" s="82"/>
      <c r="K514" s="82"/>
      <c r="L514" s="82"/>
      <c r="M514" s="82"/>
      <c r="N514" s="82"/>
      <c r="O514" s="82"/>
      <c r="P514" s="82"/>
      <c r="Q514" s="82"/>
      <c r="R514" s="82"/>
      <c r="S514" s="82"/>
      <c r="T514" s="82"/>
      <c r="U514" s="82"/>
      <c r="V514" s="83"/>
    </row>
    <row r="515" spans="3:22" s="66" customFormat="1" ht="39" customHeight="1">
      <c r="C515" s="82"/>
      <c r="D515" s="82"/>
      <c r="E515" s="82"/>
      <c r="F515" s="82"/>
      <c r="G515" s="82"/>
      <c r="H515" s="82"/>
      <c r="I515" s="82"/>
      <c r="J515" s="82"/>
      <c r="K515" s="82"/>
      <c r="L515" s="82"/>
      <c r="M515" s="82"/>
      <c r="N515" s="82"/>
      <c r="O515" s="82"/>
      <c r="P515" s="82"/>
      <c r="Q515" s="82"/>
      <c r="R515" s="82"/>
      <c r="S515" s="82"/>
      <c r="T515" s="82"/>
      <c r="U515" s="82"/>
      <c r="V515" s="83"/>
    </row>
    <row r="516" spans="3:22" s="66" customFormat="1" ht="39" customHeight="1">
      <c r="C516" s="82"/>
      <c r="D516" s="82"/>
      <c r="E516" s="82"/>
      <c r="F516" s="82"/>
      <c r="G516" s="82"/>
      <c r="H516" s="82"/>
      <c r="I516" s="82"/>
      <c r="J516" s="82"/>
      <c r="K516" s="82"/>
      <c r="L516" s="82"/>
      <c r="M516" s="82"/>
      <c r="N516" s="82"/>
      <c r="O516" s="82"/>
      <c r="P516" s="82"/>
      <c r="Q516" s="82"/>
      <c r="R516" s="82"/>
      <c r="S516" s="82"/>
      <c r="T516" s="82"/>
      <c r="U516" s="82"/>
      <c r="V516" s="83"/>
    </row>
    <row r="517" spans="3:22" s="66" customFormat="1" ht="39" customHeight="1">
      <c r="C517" s="82"/>
      <c r="D517" s="82"/>
      <c r="E517" s="82"/>
      <c r="F517" s="82"/>
      <c r="G517" s="82"/>
      <c r="H517" s="82"/>
      <c r="I517" s="82"/>
      <c r="J517" s="82"/>
      <c r="K517" s="82"/>
      <c r="L517" s="82"/>
      <c r="M517" s="82"/>
      <c r="N517" s="82"/>
      <c r="O517" s="82"/>
      <c r="P517" s="82"/>
      <c r="Q517" s="82"/>
      <c r="R517" s="82"/>
      <c r="S517" s="82"/>
      <c r="T517" s="82"/>
      <c r="U517" s="82"/>
      <c r="V517" s="83"/>
    </row>
    <row r="518" spans="3:22" s="66" customFormat="1" ht="39" customHeight="1">
      <c r="C518" s="82"/>
      <c r="D518" s="82"/>
      <c r="E518" s="82"/>
      <c r="F518" s="82"/>
      <c r="G518" s="82"/>
      <c r="H518" s="82"/>
      <c r="I518" s="82"/>
      <c r="J518" s="82"/>
      <c r="K518" s="82"/>
      <c r="L518" s="82"/>
      <c r="M518" s="82"/>
      <c r="N518" s="82"/>
      <c r="O518" s="82"/>
      <c r="P518" s="82"/>
      <c r="Q518" s="82"/>
      <c r="R518" s="82"/>
      <c r="S518" s="82"/>
      <c r="T518" s="82"/>
      <c r="U518" s="82"/>
      <c r="V518" s="83"/>
    </row>
    <row r="519" spans="3:22" s="66" customFormat="1" ht="39" customHeight="1">
      <c r="C519" s="82"/>
      <c r="D519" s="82"/>
      <c r="E519" s="82"/>
      <c r="F519" s="82"/>
      <c r="G519" s="82"/>
      <c r="H519" s="82"/>
      <c r="I519" s="82"/>
      <c r="J519" s="82"/>
      <c r="K519" s="82"/>
      <c r="L519" s="82"/>
      <c r="M519" s="82"/>
      <c r="N519" s="82"/>
      <c r="O519" s="82"/>
      <c r="P519" s="82"/>
      <c r="Q519" s="82"/>
      <c r="R519" s="82"/>
      <c r="S519" s="82"/>
      <c r="T519" s="82"/>
      <c r="U519" s="82"/>
      <c r="V519" s="83"/>
    </row>
    <row r="520" spans="3:22" s="66" customFormat="1" ht="39" customHeight="1">
      <c r="C520" s="82"/>
      <c r="D520" s="82"/>
      <c r="E520" s="82"/>
      <c r="F520" s="82"/>
      <c r="G520" s="82"/>
      <c r="H520" s="82"/>
      <c r="I520" s="82"/>
      <c r="J520" s="82"/>
      <c r="K520" s="82"/>
      <c r="L520" s="82"/>
      <c r="M520" s="82"/>
      <c r="N520" s="82"/>
      <c r="O520" s="82"/>
      <c r="P520" s="82"/>
      <c r="Q520" s="82"/>
      <c r="R520" s="82"/>
      <c r="S520" s="82"/>
      <c r="T520" s="82"/>
      <c r="U520" s="82"/>
      <c r="V520" s="83"/>
    </row>
    <row r="521" spans="3:22" s="66" customFormat="1" ht="39" customHeight="1">
      <c r="C521" s="82"/>
      <c r="D521" s="82"/>
      <c r="E521" s="82"/>
      <c r="F521" s="82"/>
      <c r="G521" s="82"/>
      <c r="H521" s="82"/>
      <c r="I521" s="82"/>
      <c r="J521" s="82"/>
      <c r="K521" s="82"/>
      <c r="L521" s="82"/>
      <c r="M521" s="82"/>
      <c r="N521" s="82"/>
      <c r="O521" s="82"/>
      <c r="P521" s="82"/>
      <c r="Q521" s="82"/>
      <c r="R521" s="82"/>
      <c r="S521" s="82"/>
      <c r="T521" s="82"/>
      <c r="U521" s="82"/>
      <c r="V521" s="83"/>
    </row>
    <row r="522" spans="3:22" s="66" customFormat="1" ht="39" customHeight="1">
      <c r="C522" s="82"/>
      <c r="D522" s="82"/>
      <c r="E522" s="82"/>
      <c r="F522" s="82"/>
      <c r="G522" s="82"/>
      <c r="H522" s="82"/>
      <c r="I522" s="82"/>
      <c r="J522" s="82"/>
      <c r="K522" s="82"/>
      <c r="L522" s="82"/>
      <c r="M522" s="82"/>
      <c r="N522" s="82"/>
      <c r="O522" s="82"/>
      <c r="P522" s="82"/>
      <c r="Q522" s="82"/>
      <c r="R522" s="82"/>
      <c r="S522" s="82"/>
      <c r="T522" s="82"/>
      <c r="U522" s="82"/>
      <c r="V522" s="83"/>
    </row>
    <row r="523" spans="3:22" s="66" customFormat="1" ht="39" customHeight="1">
      <c r="C523" s="82"/>
      <c r="D523" s="82"/>
      <c r="E523" s="82"/>
      <c r="F523" s="82"/>
      <c r="G523" s="82"/>
      <c r="H523" s="82"/>
      <c r="I523" s="82"/>
      <c r="J523" s="82"/>
      <c r="K523" s="82"/>
      <c r="L523" s="82"/>
      <c r="M523" s="82"/>
      <c r="N523" s="82"/>
      <c r="O523" s="82"/>
      <c r="P523" s="82"/>
      <c r="Q523" s="82"/>
      <c r="R523" s="82"/>
      <c r="S523" s="82"/>
      <c r="T523" s="82"/>
      <c r="U523" s="82"/>
      <c r="V523" s="83"/>
    </row>
    <row r="524" spans="3:22" s="66" customFormat="1" ht="39" customHeight="1">
      <c r="C524" s="82"/>
      <c r="D524" s="82"/>
      <c r="E524" s="82"/>
      <c r="F524" s="82"/>
      <c r="G524" s="82"/>
      <c r="H524" s="82"/>
      <c r="I524" s="82"/>
      <c r="J524" s="82"/>
      <c r="K524" s="82"/>
      <c r="L524" s="82"/>
      <c r="M524" s="82"/>
      <c r="N524" s="82"/>
      <c r="O524" s="82"/>
      <c r="P524" s="82"/>
      <c r="Q524" s="82"/>
      <c r="R524" s="82"/>
      <c r="S524" s="82"/>
      <c r="T524" s="82"/>
      <c r="U524" s="82"/>
      <c r="V524" s="83"/>
    </row>
    <row r="525" spans="3:22" s="66" customFormat="1" ht="39" customHeight="1">
      <c r="C525" s="82"/>
      <c r="D525" s="82"/>
      <c r="E525" s="82"/>
      <c r="F525" s="82"/>
      <c r="G525" s="82"/>
      <c r="H525" s="82"/>
      <c r="I525" s="82"/>
      <c r="J525" s="82"/>
      <c r="K525" s="82"/>
      <c r="L525" s="82"/>
      <c r="M525" s="82"/>
      <c r="N525" s="82"/>
      <c r="O525" s="82"/>
      <c r="P525" s="82"/>
      <c r="Q525" s="82"/>
      <c r="R525" s="82"/>
      <c r="S525" s="82"/>
      <c r="T525" s="82"/>
      <c r="U525" s="82"/>
      <c r="V525" s="83"/>
    </row>
    <row r="526" spans="3:22" s="66" customFormat="1" ht="39" customHeight="1">
      <c r="C526" s="82"/>
      <c r="D526" s="82"/>
      <c r="E526" s="82"/>
      <c r="F526" s="82"/>
      <c r="G526" s="82"/>
      <c r="H526" s="82"/>
      <c r="I526" s="82"/>
      <c r="J526" s="82"/>
      <c r="K526" s="82"/>
      <c r="L526" s="82"/>
      <c r="M526" s="82"/>
      <c r="N526" s="82"/>
      <c r="O526" s="82"/>
      <c r="P526" s="82"/>
      <c r="Q526" s="82"/>
      <c r="R526" s="82"/>
      <c r="S526" s="82"/>
      <c r="T526" s="82"/>
      <c r="U526" s="82"/>
      <c r="V526" s="83"/>
    </row>
    <row r="527" spans="3:22" s="66" customFormat="1" ht="39" customHeight="1">
      <c r="C527" s="82"/>
      <c r="D527" s="82"/>
      <c r="E527" s="82"/>
      <c r="F527" s="82"/>
      <c r="G527" s="82"/>
      <c r="H527" s="82"/>
      <c r="I527" s="82"/>
      <c r="J527" s="82"/>
      <c r="K527" s="82"/>
      <c r="L527" s="82"/>
      <c r="M527" s="82"/>
      <c r="N527" s="82"/>
      <c r="O527" s="82"/>
      <c r="P527" s="82"/>
      <c r="Q527" s="82"/>
      <c r="R527" s="82"/>
      <c r="S527" s="82"/>
      <c r="T527" s="82"/>
      <c r="U527" s="82"/>
      <c r="V527" s="83"/>
    </row>
    <row r="528" spans="3:22" s="66" customFormat="1" ht="39" customHeight="1">
      <c r="C528" s="82"/>
      <c r="D528" s="82"/>
      <c r="E528" s="82"/>
      <c r="F528" s="82"/>
      <c r="G528" s="82"/>
      <c r="H528" s="82"/>
      <c r="I528" s="82"/>
      <c r="J528" s="82"/>
      <c r="K528" s="82"/>
      <c r="L528" s="82"/>
      <c r="M528" s="82"/>
      <c r="N528" s="82"/>
      <c r="O528" s="82"/>
      <c r="P528" s="82"/>
      <c r="Q528" s="82"/>
      <c r="R528" s="82"/>
      <c r="S528" s="82"/>
      <c r="T528" s="82"/>
      <c r="U528" s="82"/>
      <c r="V528" s="83"/>
    </row>
    <row r="529" spans="3:22" s="66" customFormat="1" ht="39" customHeight="1">
      <c r="C529" s="82"/>
      <c r="D529" s="82"/>
      <c r="E529" s="82"/>
      <c r="F529" s="82"/>
      <c r="G529" s="82"/>
      <c r="H529" s="82"/>
      <c r="I529" s="82"/>
      <c r="J529" s="82"/>
      <c r="K529" s="82"/>
      <c r="L529" s="82"/>
      <c r="M529" s="82"/>
      <c r="N529" s="82"/>
      <c r="O529" s="82"/>
      <c r="P529" s="82"/>
      <c r="Q529" s="82"/>
      <c r="R529" s="82"/>
      <c r="S529" s="82"/>
      <c r="T529" s="82"/>
      <c r="U529" s="82"/>
      <c r="V529" s="83"/>
    </row>
    <row r="530" spans="3:22" s="66" customFormat="1" ht="39" customHeight="1">
      <c r="C530" s="82"/>
      <c r="D530" s="82"/>
      <c r="E530" s="82"/>
      <c r="F530" s="82"/>
      <c r="G530" s="82"/>
      <c r="H530" s="82"/>
      <c r="I530" s="82"/>
      <c r="J530" s="82"/>
      <c r="K530" s="82"/>
      <c r="L530" s="82"/>
      <c r="M530" s="82"/>
      <c r="N530" s="82"/>
      <c r="O530" s="82"/>
      <c r="P530" s="82"/>
      <c r="Q530" s="82"/>
      <c r="R530" s="82"/>
      <c r="S530" s="82"/>
      <c r="T530" s="82"/>
      <c r="U530" s="82"/>
      <c r="V530" s="83"/>
    </row>
    <row r="531" spans="3:22" s="66" customFormat="1" ht="39" customHeight="1">
      <c r="C531" s="82"/>
      <c r="D531" s="82"/>
      <c r="E531" s="82"/>
      <c r="F531" s="82"/>
      <c r="G531" s="82"/>
      <c r="H531" s="82"/>
      <c r="I531" s="82"/>
      <c r="J531" s="82"/>
      <c r="K531" s="82"/>
      <c r="L531" s="82"/>
      <c r="M531" s="82"/>
      <c r="N531" s="82"/>
      <c r="O531" s="82"/>
      <c r="P531" s="82"/>
      <c r="Q531" s="82"/>
      <c r="R531" s="82"/>
      <c r="S531" s="82"/>
      <c r="T531" s="82"/>
      <c r="U531" s="82"/>
      <c r="V531" s="83"/>
    </row>
    <row r="532" spans="3:22" s="66" customFormat="1" ht="39" customHeight="1">
      <c r="C532" s="82"/>
      <c r="D532" s="82"/>
      <c r="E532" s="82"/>
      <c r="F532" s="82"/>
      <c r="G532" s="82"/>
      <c r="H532" s="82"/>
      <c r="I532" s="82"/>
      <c r="J532" s="82"/>
      <c r="K532" s="82"/>
      <c r="L532" s="82"/>
      <c r="M532" s="82"/>
      <c r="N532" s="82"/>
      <c r="O532" s="82"/>
      <c r="P532" s="82"/>
      <c r="Q532" s="82"/>
      <c r="R532" s="82"/>
      <c r="S532" s="82"/>
      <c r="T532" s="82"/>
      <c r="U532" s="82"/>
      <c r="V532" s="83"/>
    </row>
    <row r="533" spans="3:22" s="66" customFormat="1" ht="39" customHeight="1">
      <c r="C533" s="82"/>
      <c r="D533" s="82"/>
      <c r="E533" s="82"/>
      <c r="F533" s="82"/>
      <c r="G533" s="82"/>
      <c r="H533" s="82"/>
      <c r="I533" s="82"/>
      <c r="J533" s="82"/>
      <c r="K533" s="82"/>
      <c r="L533" s="82"/>
      <c r="M533" s="82"/>
      <c r="N533" s="82"/>
      <c r="O533" s="82"/>
      <c r="P533" s="82"/>
      <c r="Q533" s="82"/>
      <c r="R533" s="82"/>
      <c r="S533" s="82"/>
      <c r="T533" s="82"/>
      <c r="U533" s="82"/>
      <c r="V533" s="83"/>
    </row>
    <row r="534" spans="3:22" s="66" customFormat="1" ht="39" customHeight="1">
      <c r="C534" s="82"/>
      <c r="D534" s="82"/>
      <c r="E534" s="82"/>
      <c r="F534" s="82"/>
      <c r="G534" s="82"/>
      <c r="H534" s="82"/>
      <c r="I534" s="82"/>
      <c r="J534" s="82"/>
      <c r="K534" s="82"/>
      <c r="L534" s="82"/>
      <c r="M534" s="82"/>
      <c r="N534" s="82"/>
      <c r="O534" s="82"/>
      <c r="P534" s="82"/>
      <c r="Q534" s="82"/>
      <c r="R534" s="82"/>
      <c r="S534" s="82"/>
      <c r="T534" s="82"/>
      <c r="U534" s="82"/>
      <c r="V534" s="83"/>
    </row>
    <row r="535" spans="3:22" s="66" customFormat="1" ht="39" customHeight="1">
      <c r="C535" s="82"/>
      <c r="D535" s="82"/>
      <c r="E535" s="82"/>
      <c r="F535" s="82"/>
      <c r="G535" s="82"/>
      <c r="H535" s="82"/>
      <c r="I535" s="82"/>
      <c r="J535" s="82"/>
      <c r="K535" s="82"/>
      <c r="L535" s="82"/>
      <c r="M535" s="82"/>
      <c r="N535" s="82"/>
      <c r="O535" s="82"/>
      <c r="P535" s="82"/>
      <c r="Q535" s="82"/>
      <c r="R535" s="82"/>
      <c r="S535" s="82"/>
      <c r="T535" s="82"/>
      <c r="U535" s="82"/>
      <c r="V535" s="83"/>
    </row>
    <row r="536" spans="3:22" s="66" customFormat="1" ht="39" customHeight="1">
      <c r="C536" s="82"/>
      <c r="D536" s="82"/>
      <c r="E536" s="82"/>
      <c r="F536" s="82"/>
      <c r="G536" s="82"/>
      <c r="H536" s="82"/>
      <c r="I536" s="82"/>
      <c r="J536" s="82"/>
      <c r="K536" s="82"/>
      <c r="L536" s="82"/>
      <c r="M536" s="82"/>
      <c r="N536" s="82"/>
      <c r="O536" s="82"/>
      <c r="P536" s="82"/>
      <c r="Q536" s="82"/>
      <c r="R536" s="82"/>
      <c r="S536" s="82"/>
      <c r="T536" s="82"/>
      <c r="U536" s="82"/>
      <c r="V536" s="83"/>
    </row>
    <row r="537" spans="3:22" s="66" customFormat="1" ht="39" customHeight="1">
      <c r="C537" s="82"/>
      <c r="D537" s="82"/>
      <c r="E537" s="82"/>
      <c r="F537" s="82"/>
      <c r="G537" s="82"/>
      <c r="H537" s="82"/>
      <c r="I537" s="82"/>
      <c r="J537" s="82"/>
      <c r="K537" s="82"/>
      <c r="L537" s="82"/>
      <c r="M537" s="82"/>
      <c r="N537" s="82"/>
      <c r="O537" s="82"/>
      <c r="P537" s="82"/>
      <c r="Q537" s="82"/>
      <c r="R537" s="82"/>
      <c r="S537" s="82"/>
      <c r="T537" s="82"/>
      <c r="U537" s="82"/>
      <c r="V537" s="83"/>
    </row>
    <row r="538" spans="3:22" s="66" customFormat="1" ht="39" customHeight="1">
      <c r="C538" s="82"/>
      <c r="D538" s="82"/>
      <c r="E538" s="82"/>
      <c r="F538" s="82"/>
      <c r="G538" s="82"/>
      <c r="H538" s="82"/>
      <c r="I538" s="82"/>
      <c r="J538" s="82"/>
      <c r="K538" s="82"/>
      <c r="L538" s="82"/>
      <c r="M538" s="82"/>
      <c r="N538" s="82"/>
      <c r="O538" s="82"/>
      <c r="P538" s="82"/>
      <c r="Q538" s="82"/>
      <c r="R538" s="82"/>
      <c r="S538" s="82"/>
      <c r="T538" s="82"/>
      <c r="U538" s="82"/>
      <c r="V538" s="83"/>
    </row>
    <row r="539" spans="3:22" s="66" customFormat="1" ht="39" customHeight="1">
      <c r="C539" s="82"/>
      <c r="D539" s="82"/>
      <c r="E539" s="82"/>
      <c r="F539" s="82"/>
      <c r="G539" s="82"/>
      <c r="H539" s="82"/>
      <c r="I539" s="82"/>
      <c r="J539" s="82"/>
      <c r="K539" s="82"/>
      <c r="L539" s="82"/>
      <c r="M539" s="82"/>
      <c r="N539" s="82"/>
      <c r="O539" s="82"/>
      <c r="P539" s="82"/>
      <c r="Q539" s="82"/>
      <c r="R539" s="82"/>
      <c r="S539" s="82"/>
      <c r="T539" s="82"/>
      <c r="U539" s="82"/>
      <c r="V539" s="83"/>
    </row>
    <row r="540" spans="3:22" s="66" customFormat="1" ht="39" customHeight="1">
      <c r="C540" s="82"/>
      <c r="D540" s="82"/>
      <c r="E540" s="82"/>
      <c r="F540" s="82"/>
      <c r="G540" s="82"/>
      <c r="H540" s="82"/>
      <c r="I540" s="82"/>
      <c r="J540" s="82"/>
      <c r="K540" s="82"/>
      <c r="L540" s="82"/>
      <c r="M540" s="82"/>
      <c r="N540" s="82"/>
      <c r="O540" s="82"/>
      <c r="P540" s="82"/>
      <c r="Q540" s="82"/>
      <c r="R540" s="82"/>
      <c r="S540" s="82"/>
      <c r="T540" s="82"/>
      <c r="U540" s="82"/>
      <c r="V540" s="83"/>
    </row>
    <row r="541" spans="3:22" s="66" customFormat="1" ht="39" customHeight="1">
      <c r="C541" s="82"/>
      <c r="D541" s="82"/>
      <c r="E541" s="82"/>
      <c r="F541" s="82"/>
      <c r="G541" s="82"/>
      <c r="H541" s="82"/>
      <c r="I541" s="82"/>
      <c r="J541" s="82"/>
      <c r="K541" s="82"/>
      <c r="L541" s="82"/>
      <c r="M541" s="82"/>
      <c r="N541" s="82"/>
      <c r="O541" s="82"/>
      <c r="P541" s="82"/>
      <c r="Q541" s="82"/>
      <c r="R541" s="82"/>
      <c r="S541" s="82"/>
      <c r="T541" s="82"/>
      <c r="U541" s="82"/>
      <c r="V541" s="83"/>
    </row>
    <row r="542" spans="3:22" s="66" customFormat="1" ht="39" customHeight="1">
      <c r="C542" s="82"/>
      <c r="D542" s="82"/>
      <c r="E542" s="82"/>
      <c r="F542" s="82"/>
      <c r="G542" s="82"/>
      <c r="H542" s="82"/>
      <c r="I542" s="82"/>
      <c r="J542" s="82"/>
      <c r="K542" s="82"/>
      <c r="L542" s="82"/>
      <c r="M542" s="82"/>
      <c r="N542" s="82"/>
      <c r="O542" s="82"/>
      <c r="P542" s="82"/>
      <c r="Q542" s="82"/>
      <c r="R542" s="82"/>
      <c r="S542" s="82"/>
      <c r="T542" s="82"/>
      <c r="U542" s="82"/>
      <c r="V542" s="83"/>
    </row>
    <row r="543" spans="3:22" s="66" customFormat="1" ht="39" customHeight="1">
      <c r="C543" s="82"/>
      <c r="D543" s="82"/>
      <c r="E543" s="82"/>
      <c r="F543" s="82"/>
      <c r="G543" s="82"/>
      <c r="H543" s="82"/>
      <c r="I543" s="82"/>
      <c r="J543" s="82"/>
      <c r="K543" s="82"/>
      <c r="L543" s="82"/>
      <c r="M543" s="82"/>
      <c r="N543" s="82"/>
      <c r="O543" s="82"/>
      <c r="P543" s="82"/>
      <c r="Q543" s="82"/>
      <c r="R543" s="82"/>
      <c r="S543" s="82"/>
      <c r="T543" s="82"/>
      <c r="U543" s="82"/>
      <c r="V543" s="83"/>
    </row>
    <row r="544" spans="3:22" s="66" customFormat="1" ht="39" customHeight="1">
      <c r="C544" s="82"/>
      <c r="D544" s="82"/>
      <c r="E544" s="82"/>
      <c r="F544" s="82"/>
      <c r="G544" s="82"/>
      <c r="H544" s="82"/>
      <c r="I544" s="82"/>
      <c r="J544" s="82"/>
      <c r="K544" s="82"/>
      <c r="L544" s="82"/>
      <c r="M544" s="82"/>
      <c r="N544" s="82"/>
      <c r="O544" s="82"/>
      <c r="P544" s="82"/>
      <c r="Q544" s="82"/>
      <c r="R544" s="82"/>
      <c r="S544" s="82"/>
      <c r="T544" s="82"/>
      <c r="U544" s="82"/>
      <c r="V544" s="83"/>
    </row>
    <row r="545" spans="3:22" s="66" customFormat="1" ht="39" customHeight="1">
      <c r="C545" s="82"/>
      <c r="D545" s="82"/>
      <c r="E545" s="82"/>
      <c r="F545" s="82"/>
      <c r="G545" s="82"/>
      <c r="H545" s="82"/>
      <c r="I545" s="82"/>
      <c r="J545" s="82"/>
      <c r="K545" s="82"/>
      <c r="L545" s="82"/>
      <c r="M545" s="82"/>
      <c r="N545" s="82"/>
      <c r="O545" s="82"/>
      <c r="P545" s="82"/>
      <c r="Q545" s="82"/>
      <c r="R545" s="82"/>
      <c r="S545" s="82"/>
      <c r="T545" s="82"/>
      <c r="U545" s="82"/>
      <c r="V545" s="83"/>
    </row>
    <row r="546" spans="3:22" s="66" customFormat="1" ht="39" customHeight="1">
      <c r="C546" s="82"/>
      <c r="D546" s="82"/>
      <c r="E546" s="82"/>
      <c r="F546" s="82"/>
      <c r="G546" s="82"/>
      <c r="H546" s="82"/>
      <c r="I546" s="82"/>
      <c r="J546" s="82"/>
      <c r="K546" s="82"/>
      <c r="L546" s="82"/>
      <c r="M546" s="82"/>
      <c r="N546" s="82"/>
      <c r="O546" s="82"/>
      <c r="P546" s="82"/>
      <c r="Q546" s="82"/>
      <c r="R546" s="82"/>
      <c r="S546" s="82"/>
      <c r="T546" s="82"/>
      <c r="U546" s="82"/>
      <c r="V546" s="83"/>
    </row>
    <row r="547" spans="3:22" s="66" customFormat="1" ht="39" customHeight="1">
      <c r="C547" s="82"/>
      <c r="D547" s="82"/>
      <c r="E547" s="82"/>
      <c r="F547" s="82"/>
      <c r="G547" s="82"/>
      <c r="H547" s="82"/>
      <c r="I547" s="82"/>
      <c r="J547" s="82"/>
      <c r="K547" s="82"/>
      <c r="L547" s="82"/>
      <c r="M547" s="82"/>
      <c r="N547" s="82"/>
      <c r="O547" s="82"/>
      <c r="P547" s="82"/>
      <c r="Q547" s="82"/>
      <c r="R547" s="82"/>
      <c r="S547" s="82"/>
      <c r="T547" s="82"/>
      <c r="U547" s="82"/>
      <c r="V547" s="83"/>
    </row>
    <row r="548" spans="3:22" s="66" customFormat="1" ht="39" customHeight="1">
      <c r="C548" s="82"/>
      <c r="D548" s="82"/>
      <c r="E548" s="82"/>
      <c r="F548" s="82"/>
      <c r="G548" s="82"/>
      <c r="H548" s="82"/>
      <c r="I548" s="82"/>
      <c r="J548" s="82"/>
      <c r="K548" s="82"/>
      <c r="L548" s="82"/>
      <c r="M548" s="82"/>
      <c r="N548" s="82"/>
      <c r="O548" s="82"/>
      <c r="P548" s="82"/>
      <c r="Q548" s="82"/>
      <c r="R548" s="82"/>
      <c r="S548" s="82"/>
      <c r="T548" s="82"/>
      <c r="U548" s="82"/>
      <c r="V548" s="83"/>
    </row>
    <row r="549" spans="3:22" s="66" customFormat="1" ht="39" customHeight="1">
      <c r="C549" s="82"/>
      <c r="D549" s="82"/>
      <c r="E549" s="82"/>
      <c r="F549" s="82"/>
      <c r="G549" s="82"/>
      <c r="H549" s="82"/>
      <c r="I549" s="82"/>
      <c r="J549" s="82"/>
      <c r="K549" s="82"/>
      <c r="L549" s="82"/>
      <c r="M549" s="82"/>
      <c r="N549" s="82"/>
      <c r="O549" s="82"/>
      <c r="P549" s="82"/>
      <c r="Q549" s="82"/>
      <c r="R549" s="82"/>
      <c r="S549" s="82"/>
      <c r="T549" s="82"/>
      <c r="U549" s="82"/>
      <c r="V549" s="83"/>
    </row>
    <row r="550" spans="3:22" s="66" customFormat="1" ht="39" customHeight="1">
      <c r="C550" s="82"/>
      <c r="D550" s="82"/>
      <c r="E550" s="82"/>
      <c r="F550" s="82"/>
      <c r="G550" s="82"/>
      <c r="H550" s="82"/>
      <c r="I550" s="82"/>
      <c r="J550" s="82"/>
      <c r="K550" s="82"/>
      <c r="L550" s="82"/>
      <c r="M550" s="82"/>
      <c r="N550" s="82"/>
      <c r="O550" s="82"/>
      <c r="P550" s="82"/>
      <c r="Q550" s="82"/>
      <c r="R550" s="82"/>
      <c r="S550" s="82"/>
      <c r="T550" s="82"/>
      <c r="U550" s="82"/>
      <c r="V550" s="83"/>
    </row>
    <row r="551" spans="3:22" s="66" customFormat="1" ht="39" customHeight="1">
      <c r="C551" s="82"/>
      <c r="D551" s="82"/>
      <c r="E551" s="82"/>
      <c r="F551" s="82"/>
      <c r="G551" s="82"/>
      <c r="H551" s="82"/>
      <c r="I551" s="82"/>
      <c r="J551" s="82"/>
      <c r="K551" s="82"/>
      <c r="L551" s="82"/>
      <c r="M551" s="82"/>
      <c r="N551" s="82"/>
      <c r="O551" s="82"/>
      <c r="P551" s="82"/>
      <c r="Q551" s="82"/>
      <c r="R551" s="82"/>
      <c r="S551" s="82"/>
      <c r="T551" s="82"/>
      <c r="U551" s="82"/>
      <c r="V551" s="83"/>
    </row>
    <row r="552" spans="3:22" s="66" customFormat="1" ht="39" customHeight="1">
      <c r="C552" s="82"/>
      <c r="D552" s="82"/>
      <c r="E552" s="82"/>
      <c r="F552" s="82"/>
      <c r="G552" s="82"/>
      <c r="H552" s="82"/>
      <c r="I552" s="82"/>
      <c r="J552" s="82"/>
      <c r="K552" s="82"/>
      <c r="L552" s="82"/>
      <c r="M552" s="82"/>
      <c r="N552" s="82"/>
      <c r="O552" s="82"/>
      <c r="P552" s="82"/>
      <c r="Q552" s="82"/>
      <c r="R552" s="82"/>
      <c r="S552" s="82"/>
      <c r="T552" s="82"/>
      <c r="U552" s="82"/>
      <c r="V552" s="83"/>
    </row>
    <row r="553" spans="3:22" s="66" customFormat="1" ht="39" customHeight="1">
      <c r="C553" s="82"/>
      <c r="D553" s="82"/>
      <c r="E553" s="82"/>
      <c r="F553" s="82"/>
      <c r="G553" s="82"/>
      <c r="H553" s="82"/>
      <c r="I553" s="82"/>
      <c r="J553" s="82"/>
      <c r="K553" s="82"/>
      <c r="L553" s="82"/>
      <c r="M553" s="82"/>
      <c r="N553" s="82"/>
      <c r="O553" s="82"/>
      <c r="P553" s="82"/>
      <c r="Q553" s="82"/>
      <c r="R553" s="82"/>
      <c r="S553" s="82"/>
      <c r="T553" s="82"/>
      <c r="U553" s="82"/>
      <c r="V553" s="83"/>
    </row>
    <row r="554" spans="3:22" s="66" customFormat="1" ht="39" customHeight="1">
      <c r="C554" s="82"/>
      <c r="D554" s="82"/>
      <c r="E554" s="82"/>
      <c r="F554" s="82"/>
      <c r="G554" s="82"/>
      <c r="H554" s="82"/>
      <c r="I554" s="82"/>
      <c r="J554" s="82"/>
      <c r="K554" s="82"/>
      <c r="L554" s="82"/>
      <c r="M554" s="82"/>
      <c r="N554" s="82"/>
      <c r="O554" s="82"/>
      <c r="P554" s="82"/>
      <c r="Q554" s="82"/>
      <c r="R554" s="82"/>
      <c r="S554" s="82"/>
      <c r="T554" s="82"/>
      <c r="U554" s="82"/>
      <c r="V554" s="83"/>
    </row>
    <row r="555" spans="3:22" s="66" customFormat="1" ht="39" customHeight="1">
      <c r="C555" s="82"/>
      <c r="D555" s="82"/>
      <c r="E555" s="82"/>
      <c r="F555" s="82"/>
      <c r="G555" s="82"/>
      <c r="H555" s="82"/>
      <c r="I555" s="82"/>
      <c r="J555" s="82"/>
      <c r="K555" s="82"/>
      <c r="L555" s="82"/>
      <c r="M555" s="82"/>
      <c r="N555" s="82"/>
      <c r="O555" s="82"/>
      <c r="P555" s="82"/>
      <c r="Q555" s="82"/>
      <c r="R555" s="82"/>
      <c r="S555" s="82"/>
      <c r="T555" s="82"/>
      <c r="U555" s="82"/>
      <c r="V555" s="83"/>
    </row>
    <row r="556" spans="3:22" s="66" customFormat="1" ht="39" customHeight="1">
      <c r="C556" s="82"/>
      <c r="D556" s="82"/>
      <c r="E556" s="82"/>
      <c r="F556" s="82"/>
      <c r="G556" s="82"/>
      <c r="H556" s="82"/>
      <c r="I556" s="82"/>
      <c r="J556" s="82"/>
      <c r="K556" s="82"/>
      <c r="L556" s="82"/>
      <c r="M556" s="82"/>
      <c r="N556" s="82"/>
      <c r="O556" s="82"/>
      <c r="P556" s="82"/>
      <c r="Q556" s="82"/>
      <c r="R556" s="82"/>
      <c r="S556" s="82"/>
      <c r="T556" s="82"/>
      <c r="U556" s="82"/>
      <c r="V556" s="83"/>
    </row>
    <row r="557" spans="3:22" s="66" customFormat="1" ht="39" customHeight="1">
      <c r="C557" s="82"/>
      <c r="D557" s="82"/>
      <c r="E557" s="82"/>
      <c r="F557" s="82"/>
      <c r="G557" s="82"/>
      <c r="H557" s="82"/>
      <c r="I557" s="82"/>
      <c r="J557" s="82"/>
      <c r="K557" s="82"/>
      <c r="L557" s="82"/>
      <c r="M557" s="82"/>
      <c r="N557" s="82"/>
      <c r="O557" s="82"/>
      <c r="P557" s="82"/>
      <c r="Q557" s="82"/>
      <c r="R557" s="82"/>
      <c r="S557" s="82"/>
      <c r="T557" s="82"/>
      <c r="U557" s="82"/>
      <c r="V557" s="83"/>
    </row>
    <row r="558" spans="3:22" s="66" customFormat="1" ht="39" customHeight="1">
      <c r="C558" s="82"/>
      <c r="D558" s="82"/>
      <c r="E558" s="82"/>
      <c r="F558" s="82"/>
      <c r="G558" s="82"/>
      <c r="H558" s="82"/>
      <c r="I558" s="82"/>
      <c r="J558" s="82"/>
      <c r="K558" s="82"/>
      <c r="L558" s="82"/>
      <c r="M558" s="82"/>
      <c r="N558" s="82"/>
      <c r="O558" s="82"/>
      <c r="P558" s="82"/>
      <c r="Q558" s="82"/>
      <c r="R558" s="82"/>
      <c r="S558" s="82"/>
      <c r="T558" s="82"/>
      <c r="U558" s="82"/>
      <c r="V558" s="83"/>
    </row>
    <row r="559" spans="3:22" s="66" customFormat="1" ht="39" customHeight="1">
      <c r="C559" s="82"/>
      <c r="D559" s="82"/>
      <c r="E559" s="82"/>
      <c r="F559" s="82"/>
      <c r="G559" s="82"/>
      <c r="H559" s="82"/>
      <c r="I559" s="82"/>
      <c r="J559" s="82"/>
      <c r="K559" s="82"/>
      <c r="L559" s="82"/>
      <c r="M559" s="82"/>
      <c r="N559" s="82"/>
      <c r="O559" s="82"/>
      <c r="P559" s="82"/>
      <c r="Q559" s="82"/>
      <c r="R559" s="82"/>
      <c r="S559" s="82"/>
      <c r="T559" s="82"/>
      <c r="U559" s="82"/>
      <c r="V559" s="83"/>
    </row>
    <row r="560" spans="3:22" s="66" customFormat="1" ht="39" customHeight="1">
      <c r="C560" s="82"/>
      <c r="D560" s="82"/>
      <c r="E560" s="82"/>
      <c r="F560" s="82"/>
      <c r="G560" s="82"/>
      <c r="H560" s="82"/>
      <c r="I560" s="82"/>
      <c r="J560" s="82"/>
      <c r="K560" s="82"/>
      <c r="L560" s="82"/>
      <c r="M560" s="82"/>
      <c r="N560" s="82"/>
      <c r="O560" s="82"/>
      <c r="P560" s="82"/>
      <c r="Q560" s="82"/>
      <c r="R560" s="82"/>
      <c r="S560" s="82"/>
      <c r="T560" s="82"/>
      <c r="U560" s="82"/>
      <c r="V560" s="83"/>
    </row>
    <row r="561" spans="3:22" s="66" customFormat="1" ht="39" customHeight="1">
      <c r="C561" s="82"/>
      <c r="D561" s="82"/>
      <c r="E561" s="82"/>
      <c r="F561" s="82"/>
      <c r="G561" s="82"/>
      <c r="H561" s="82"/>
      <c r="I561" s="82"/>
      <c r="J561" s="82"/>
      <c r="K561" s="82"/>
      <c r="L561" s="82"/>
      <c r="M561" s="82"/>
      <c r="N561" s="82"/>
      <c r="O561" s="82"/>
      <c r="P561" s="82"/>
      <c r="Q561" s="82"/>
      <c r="R561" s="82"/>
      <c r="S561" s="82"/>
      <c r="T561" s="82"/>
      <c r="U561" s="82"/>
      <c r="V561" s="83"/>
    </row>
    <row r="562" spans="3:22" s="66" customFormat="1" ht="39" customHeight="1">
      <c r="C562" s="82"/>
      <c r="D562" s="82"/>
      <c r="E562" s="82"/>
      <c r="F562" s="82"/>
      <c r="G562" s="82"/>
      <c r="H562" s="82"/>
      <c r="I562" s="82"/>
      <c r="J562" s="82"/>
      <c r="K562" s="82"/>
      <c r="L562" s="82"/>
      <c r="M562" s="82"/>
      <c r="N562" s="82"/>
      <c r="O562" s="82"/>
      <c r="P562" s="82"/>
      <c r="Q562" s="82"/>
      <c r="R562" s="82"/>
      <c r="S562" s="82"/>
      <c r="T562" s="82"/>
      <c r="U562" s="82"/>
      <c r="V562" s="83"/>
    </row>
    <row r="563" spans="3:22" s="66" customFormat="1" ht="39" customHeight="1">
      <c r="C563" s="82"/>
      <c r="D563" s="82"/>
      <c r="E563" s="82"/>
      <c r="F563" s="82"/>
      <c r="G563" s="82"/>
      <c r="H563" s="82"/>
      <c r="I563" s="82"/>
      <c r="J563" s="82"/>
      <c r="K563" s="82"/>
      <c r="L563" s="82"/>
      <c r="M563" s="82"/>
      <c r="N563" s="82"/>
      <c r="O563" s="82"/>
      <c r="P563" s="82"/>
      <c r="Q563" s="82"/>
      <c r="R563" s="82"/>
      <c r="S563" s="82"/>
      <c r="T563" s="82"/>
      <c r="U563" s="82"/>
      <c r="V563" s="83"/>
    </row>
    <row r="564" spans="3:22" s="66" customFormat="1" ht="39" customHeight="1">
      <c r="C564" s="82"/>
      <c r="D564" s="82"/>
      <c r="E564" s="82"/>
      <c r="F564" s="82"/>
      <c r="G564" s="82"/>
      <c r="H564" s="82"/>
      <c r="I564" s="82"/>
      <c r="J564" s="82"/>
      <c r="K564" s="82"/>
      <c r="L564" s="82"/>
      <c r="M564" s="82"/>
      <c r="N564" s="82"/>
      <c r="O564" s="82"/>
      <c r="P564" s="82"/>
      <c r="Q564" s="82"/>
      <c r="R564" s="82"/>
      <c r="S564" s="82"/>
      <c r="T564" s="82"/>
      <c r="U564" s="82"/>
      <c r="V564" s="83"/>
    </row>
    <row r="565" spans="3:22" s="66" customFormat="1" ht="39" customHeight="1">
      <c r="C565" s="82"/>
      <c r="D565" s="82"/>
      <c r="E565" s="82"/>
      <c r="F565" s="82"/>
      <c r="G565" s="82"/>
      <c r="H565" s="82"/>
      <c r="I565" s="82"/>
      <c r="J565" s="82"/>
      <c r="K565" s="82"/>
      <c r="L565" s="82"/>
      <c r="M565" s="82"/>
      <c r="N565" s="82"/>
      <c r="O565" s="82"/>
      <c r="P565" s="82"/>
      <c r="Q565" s="82"/>
      <c r="R565" s="82"/>
      <c r="S565" s="82"/>
      <c r="T565" s="82"/>
      <c r="U565" s="82"/>
      <c r="V565" s="83"/>
    </row>
    <row r="566" spans="3:22" s="66" customFormat="1" ht="39" customHeight="1">
      <c r="C566" s="82"/>
      <c r="D566" s="82"/>
      <c r="E566" s="82"/>
      <c r="F566" s="82"/>
      <c r="G566" s="82"/>
      <c r="H566" s="82"/>
      <c r="I566" s="82"/>
      <c r="J566" s="82"/>
      <c r="K566" s="82"/>
      <c r="L566" s="82"/>
      <c r="M566" s="82"/>
      <c r="N566" s="82"/>
      <c r="O566" s="82"/>
      <c r="P566" s="82"/>
      <c r="Q566" s="82"/>
      <c r="R566" s="82"/>
      <c r="S566" s="82"/>
      <c r="T566" s="82"/>
      <c r="U566" s="82"/>
      <c r="V566" s="83"/>
    </row>
    <row r="567" spans="3:22" s="66" customFormat="1" ht="39" customHeight="1">
      <c r="C567" s="82"/>
      <c r="D567" s="82"/>
      <c r="E567" s="82"/>
      <c r="F567" s="82"/>
      <c r="G567" s="82"/>
      <c r="H567" s="82"/>
      <c r="I567" s="82"/>
      <c r="J567" s="82"/>
      <c r="K567" s="82"/>
      <c r="L567" s="82"/>
      <c r="M567" s="82"/>
      <c r="N567" s="82"/>
      <c r="O567" s="82"/>
      <c r="P567" s="82"/>
      <c r="Q567" s="82"/>
      <c r="R567" s="82"/>
      <c r="S567" s="82"/>
      <c r="T567" s="82"/>
      <c r="U567" s="82"/>
      <c r="V567" s="83"/>
    </row>
    <row r="568" spans="3:22" s="66" customFormat="1" ht="39" customHeight="1">
      <c r="C568" s="82"/>
      <c r="D568" s="82"/>
      <c r="E568" s="82"/>
      <c r="F568" s="82"/>
      <c r="G568" s="82"/>
      <c r="H568" s="82"/>
      <c r="I568" s="82"/>
      <c r="J568" s="82"/>
      <c r="K568" s="82"/>
      <c r="L568" s="82"/>
      <c r="M568" s="82"/>
      <c r="N568" s="82"/>
      <c r="O568" s="82"/>
      <c r="P568" s="82"/>
      <c r="Q568" s="82"/>
      <c r="R568" s="82"/>
      <c r="S568" s="82"/>
      <c r="T568" s="82"/>
      <c r="U568" s="82"/>
      <c r="V568" s="83"/>
    </row>
    <row r="569" spans="3:22" s="66" customFormat="1" ht="39" customHeight="1">
      <c r="C569" s="82"/>
      <c r="D569" s="82"/>
      <c r="E569" s="82"/>
      <c r="F569" s="82"/>
      <c r="G569" s="82"/>
      <c r="H569" s="82"/>
      <c r="I569" s="82"/>
      <c r="J569" s="82"/>
      <c r="K569" s="82"/>
      <c r="L569" s="82"/>
      <c r="M569" s="82"/>
      <c r="N569" s="82"/>
      <c r="O569" s="82"/>
      <c r="P569" s="82"/>
      <c r="Q569" s="82"/>
      <c r="R569" s="82"/>
      <c r="S569" s="82"/>
      <c r="T569" s="82"/>
      <c r="U569" s="82"/>
      <c r="V569" s="83"/>
    </row>
    <row r="570" spans="3:22" s="66" customFormat="1" ht="39" customHeight="1">
      <c r="C570" s="82"/>
      <c r="D570" s="82"/>
      <c r="E570" s="82"/>
      <c r="F570" s="82"/>
      <c r="G570" s="82"/>
      <c r="H570" s="82"/>
      <c r="I570" s="82"/>
      <c r="J570" s="82"/>
      <c r="K570" s="82"/>
      <c r="L570" s="82"/>
      <c r="M570" s="82"/>
      <c r="N570" s="82"/>
      <c r="O570" s="82"/>
      <c r="P570" s="82"/>
      <c r="Q570" s="82"/>
      <c r="R570" s="82"/>
      <c r="S570" s="82"/>
      <c r="T570" s="82"/>
      <c r="U570" s="82"/>
      <c r="V570" s="83"/>
    </row>
    <row r="571" spans="3:22" s="66" customFormat="1" ht="39" customHeight="1">
      <c r="C571" s="82"/>
      <c r="D571" s="82"/>
      <c r="E571" s="82"/>
      <c r="F571" s="82"/>
      <c r="G571" s="82"/>
      <c r="H571" s="82"/>
      <c r="I571" s="82"/>
      <c r="J571" s="82"/>
      <c r="K571" s="82"/>
      <c r="L571" s="82"/>
      <c r="M571" s="82"/>
      <c r="N571" s="82"/>
      <c r="O571" s="82"/>
      <c r="P571" s="82"/>
      <c r="Q571" s="82"/>
      <c r="R571" s="82"/>
      <c r="S571" s="82"/>
      <c r="T571" s="82"/>
      <c r="U571" s="82"/>
      <c r="V571" s="83"/>
    </row>
    <row r="572" spans="3:22" s="66" customFormat="1" ht="39" customHeight="1">
      <c r="C572" s="82"/>
      <c r="D572" s="82"/>
      <c r="E572" s="82"/>
      <c r="F572" s="82"/>
      <c r="G572" s="82"/>
      <c r="H572" s="82"/>
      <c r="I572" s="82"/>
      <c r="J572" s="82"/>
      <c r="K572" s="82"/>
      <c r="L572" s="82"/>
      <c r="M572" s="82"/>
      <c r="N572" s="82"/>
      <c r="O572" s="82"/>
      <c r="P572" s="82"/>
      <c r="Q572" s="82"/>
      <c r="R572" s="82"/>
      <c r="S572" s="82"/>
      <c r="T572" s="82"/>
      <c r="U572" s="82"/>
      <c r="V572" s="83"/>
    </row>
    <row r="573" spans="3:22" s="66" customFormat="1" ht="39" customHeight="1">
      <c r="C573" s="82"/>
      <c r="D573" s="82"/>
      <c r="E573" s="82"/>
      <c r="F573" s="82"/>
      <c r="G573" s="82"/>
      <c r="H573" s="82"/>
      <c r="I573" s="82"/>
      <c r="J573" s="82"/>
      <c r="K573" s="82"/>
      <c r="L573" s="82"/>
      <c r="M573" s="82"/>
      <c r="N573" s="82"/>
      <c r="O573" s="82"/>
      <c r="P573" s="82"/>
      <c r="Q573" s="82"/>
      <c r="R573" s="82"/>
      <c r="S573" s="82"/>
      <c r="T573" s="82"/>
      <c r="U573" s="82"/>
      <c r="V573" s="83"/>
    </row>
    <row r="574" spans="3:22" s="66" customFormat="1" ht="39" customHeight="1">
      <c r="C574" s="82"/>
      <c r="D574" s="82"/>
      <c r="E574" s="82"/>
      <c r="F574" s="82"/>
      <c r="G574" s="82"/>
      <c r="H574" s="82"/>
      <c r="I574" s="82"/>
      <c r="J574" s="82"/>
      <c r="K574" s="82"/>
      <c r="L574" s="82"/>
      <c r="M574" s="82"/>
      <c r="N574" s="82"/>
      <c r="O574" s="82"/>
      <c r="P574" s="82"/>
      <c r="Q574" s="82"/>
      <c r="R574" s="82"/>
      <c r="S574" s="82"/>
      <c r="T574" s="82"/>
      <c r="U574" s="82"/>
      <c r="V574" s="83"/>
    </row>
    <row r="575" spans="3:22" s="66" customFormat="1" ht="39" customHeight="1">
      <c r="C575" s="82"/>
      <c r="D575" s="82"/>
      <c r="E575" s="82"/>
      <c r="F575" s="82"/>
      <c r="G575" s="82"/>
      <c r="H575" s="82"/>
      <c r="I575" s="82"/>
      <c r="J575" s="82"/>
      <c r="K575" s="82"/>
      <c r="L575" s="82"/>
      <c r="M575" s="82"/>
      <c r="N575" s="82"/>
      <c r="O575" s="82"/>
      <c r="P575" s="82"/>
      <c r="Q575" s="82"/>
      <c r="R575" s="82"/>
      <c r="S575" s="82"/>
      <c r="T575" s="82"/>
      <c r="U575" s="82"/>
      <c r="V575" s="83"/>
    </row>
    <row r="576" spans="3:22" s="66" customFormat="1" ht="39" customHeight="1">
      <c r="C576" s="82"/>
      <c r="D576" s="82"/>
      <c r="E576" s="82"/>
      <c r="F576" s="82"/>
      <c r="G576" s="82"/>
      <c r="H576" s="82"/>
      <c r="I576" s="82"/>
      <c r="J576" s="82"/>
      <c r="K576" s="82"/>
      <c r="L576" s="82"/>
      <c r="M576" s="82"/>
      <c r="N576" s="82"/>
      <c r="O576" s="82"/>
      <c r="P576" s="82"/>
      <c r="Q576" s="82"/>
      <c r="R576" s="82"/>
      <c r="S576" s="82"/>
      <c r="T576" s="82"/>
      <c r="U576" s="82"/>
      <c r="V576" s="83"/>
    </row>
    <row r="577" spans="3:22" s="66" customFormat="1" ht="39" customHeight="1">
      <c r="C577" s="82"/>
      <c r="D577" s="82"/>
      <c r="E577" s="82"/>
      <c r="F577" s="82"/>
      <c r="G577" s="82"/>
      <c r="H577" s="82"/>
      <c r="I577" s="82"/>
      <c r="J577" s="82"/>
      <c r="K577" s="82"/>
      <c r="L577" s="82"/>
      <c r="M577" s="82"/>
      <c r="N577" s="82"/>
      <c r="O577" s="82"/>
      <c r="P577" s="82"/>
      <c r="Q577" s="82"/>
      <c r="R577" s="82"/>
      <c r="S577" s="82"/>
      <c r="T577" s="82"/>
      <c r="U577" s="82"/>
      <c r="V577" s="83"/>
    </row>
    <row r="578" spans="3:22" s="66" customFormat="1" ht="39" customHeight="1">
      <c r="C578" s="82"/>
      <c r="D578" s="82"/>
      <c r="E578" s="82"/>
      <c r="F578" s="82"/>
      <c r="G578" s="82"/>
      <c r="H578" s="82"/>
      <c r="I578" s="82"/>
      <c r="J578" s="82"/>
      <c r="K578" s="82"/>
      <c r="L578" s="82"/>
      <c r="M578" s="82"/>
      <c r="N578" s="82"/>
      <c r="O578" s="82"/>
      <c r="P578" s="82"/>
      <c r="Q578" s="82"/>
      <c r="R578" s="82"/>
      <c r="S578" s="82"/>
      <c r="T578" s="82"/>
      <c r="U578" s="82"/>
      <c r="V578" s="83"/>
    </row>
    <row r="579" spans="3:22" s="66" customFormat="1" ht="39" customHeight="1">
      <c r="C579" s="82"/>
      <c r="D579" s="82"/>
      <c r="E579" s="82"/>
      <c r="F579" s="82"/>
      <c r="G579" s="82"/>
      <c r="H579" s="82"/>
      <c r="I579" s="82"/>
      <c r="J579" s="82"/>
      <c r="K579" s="82"/>
      <c r="L579" s="82"/>
      <c r="M579" s="82"/>
      <c r="N579" s="82"/>
      <c r="O579" s="82"/>
      <c r="P579" s="82"/>
      <c r="Q579" s="82"/>
      <c r="R579" s="82"/>
      <c r="S579" s="82"/>
      <c r="T579" s="82"/>
      <c r="U579" s="82"/>
      <c r="V579" s="83"/>
    </row>
    <row r="580" spans="3:22" s="66" customFormat="1" ht="39" customHeight="1">
      <c r="C580" s="82"/>
      <c r="D580" s="82"/>
      <c r="E580" s="82"/>
      <c r="F580" s="82"/>
      <c r="G580" s="82"/>
      <c r="H580" s="82"/>
      <c r="I580" s="82"/>
      <c r="J580" s="82"/>
      <c r="K580" s="82"/>
      <c r="L580" s="82"/>
      <c r="M580" s="82"/>
      <c r="N580" s="82"/>
      <c r="O580" s="82"/>
      <c r="P580" s="82"/>
      <c r="Q580" s="82"/>
      <c r="R580" s="82"/>
      <c r="S580" s="82"/>
      <c r="T580" s="82"/>
      <c r="U580" s="82"/>
      <c r="V580" s="83"/>
    </row>
    <row r="581" spans="3:22" s="66" customFormat="1" ht="39" customHeight="1">
      <c r="C581" s="82"/>
      <c r="D581" s="82"/>
      <c r="E581" s="82"/>
      <c r="F581" s="82"/>
      <c r="G581" s="82"/>
      <c r="H581" s="82"/>
      <c r="I581" s="82"/>
      <c r="J581" s="82"/>
      <c r="K581" s="82"/>
      <c r="L581" s="82"/>
      <c r="M581" s="82"/>
      <c r="N581" s="82"/>
      <c r="O581" s="82"/>
      <c r="P581" s="82"/>
      <c r="Q581" s="82"/>
      <c r="R581" s="82"/>
      <c r="S581" s="82"/>
      <c r="T581" s="82"/>
      <c r="U581" s="82"/>
      <c r="V581" s="83"/>
    </row>
    <row r="582" spans="3:22" s="66" customFormat="1" ht="39" customHeight="1">
      <c r="C582" s="82"/>
      <c r="D582" s="82"/>
      <c r="E582" s="82"/>
      <c r="F582" s="82"/>
      <c r="G582" s="82"/>
      <c r="H582" s="82"/>
      <c r="I582" s="82"/>
      <c r="J582" s="82"/>
      <c r="K582" s="82"/>
      <c r="L582" s="82"/>
      <c r="M582" s="82"/>
      <c r="N582" s="82"/>
      <c r="O582" s="82"/>
      <c r="P582" s="82"/>
      <c r="Q582" s="82"/>
      <c r="R582" s="82"/>
      <c r="S582" s="82"/>
      <c r="T582" s="82"/>
      <c r="U582" s="82"/>
      <c r="V582" s="83"/>
    </row>
    <row r="583" spans="3:22" s="66" customFormat="1" ht="39" customHeight="1">
      <c r="C583" s="82"/>
      <c r="D583" s="82"/>
      <c r="E583" s="82"/>
      <c r="F583" s="82"/>
      <c r="G583" s="82"/>
      <c r="H583" s="82"/>
      <c r="I583" s="82"/>
      <c r="J583" s="82"/>
      <c r="K583" s="82"/>
      <c r="L583" s="82"/>
      <c r="M583" s="82"/>
      <c r="N583" s="82"/>
      <c r="O583" s="82"/>
      <c r="P583" s="82"/>
      <c r="Q583" s="82"/>
      <c r="R583" s="82"/>
      <c r="S583" s="82"/>
      <c r="T583" s="82"/>
      <c r="U583" s="82"/>
      <c r="V583" s="83"/>
    </row>
    <row r="584" spans="3:22" s="66" customFormat="1" ht="39" customHeight="1">
      <c r="C584" s="82"/>
      <c r="D584" s="82"/>
      <c r="E584" s="82"/>
      <c r="F584" s="82"/>
      <c r="G584" s="82"/>
      <c r="H584" s="82"/>
      <c r="I584" s="82"/>
      <c r="J584" s="82"/>
      <c r="K584" s="82"/>
      <c r="L584" s="82"/>
      <c r="M584" s="82"/>
      <c r="N584" s="82"/>
      <c r="O584" s="82"/>
      <c r="P584" s="82"/>
      <c r="Q584" s="82"/>
      <c r="R584" s="82"/>
      <c r="S584" s="82"/>
      <c r="T584" s="82"/>
      <c r="U584" s="82"/>
      <c r="V584" s="83"/>
    </row>
    <row r="585" spans="3:22" s="66" customFormat="1" ht="39" customHeight="1">
      <c r="C585" s="82"/>
      <c r="D585" s="82"/>
      <c r="E585" s="82"/>
      <c r="F585" s="82"/>
      <c r="G585" s="82"/>
      <c r="H585" s="82"/>
      <c r="I585" s="82"/>
      <c r="J585" s="82"/>
      <c r="K585" s="82"/>
      <c r="L585" s="82"/>
      <c r="M585" s="82"/>
      <c r="N585" s="82"/>
      <c r="O585" s="82"/>
      <c r="P585" s="82"/>
      <c r="Q585" s="82"/>
      <c r="R585" s="82"/>
      <c r="S585" s="82"/>
      <c r="T585" s="82"/>
      <c r="U585" s="82"/>
      <c r="V585" s="83"/>
    </row>
    <row r="586" spans="3:22" s="66" customFormat="1" ht="39" customHeight="1">
      <c r="C586" s="82"/>
      <c r="D586" s="82"/>
      <c r="E586" s="82"/>
      <c r="F586" s="82"/>
      <c r="G586" s="82"/>
      <c r="H586" s="82"/>
      <c r="I586" s="82"/>
      <c r="J586" s="82"/>
      <c r="K586" s="82"/>
      <c r="L586" s="82"/>
      <c r="M586" s="82"/>
      <c r="N586" s="82"/>
      <c r="O586" s="82"/>
      <c r="P586" s="82"/>
      <c r="Q586" s="82"/>
      <c r="R586" s="82"/>
      <c r="S586" s="82"/>
      <c r="T586" s="82"/>
      <c r="U586" s="82"/>
      <c r="V586" s="83"/>
    </row>
    <row r="587" spans="3:22" s="66" customFormat="1" ht="39" customHeight="1">
      <c r="C587" s="82"/>
      <c r="D587" s="82"/>
      <c r="E587" s="82"/>
      <c r="F587" s="82"/>
      <c r="G587" s="82"/>
      <c r="H587" s="82"/>
      <c r="I587" s="82"/>
      <c r="J587" s="82"/>
      <c r="K587" s="82"/>
      <c r="L587" s="82"/>
      <c r="M587" s="82"/>
      <c r="N587" s="82"/>
      <c r="O587" s="82"/>
      <c r="P587" s="82"/>
      <c r="Q587" s="82"/>
      <c r="R587" s="82"/>
      <c r="S587" s="82"/>
      <c r="T587" s="82"/>
      <c r="U587" s="82"/>
      <c r="V587" s="83"/>
    </row>
    <row r="588" spans="3:22" s="66" customFormat="1" ht="39" customHeight="1">
      <c r="C588" s="82"/>
      <c r="D588" s="82"/>
      <c r="E588" s="82"/>
      <c r="F588" s="82"/>
      <c r="G588" s="82"/>
      <c r="H588" s="82"/>
      <c r="I588" s="82"/>
      <c r="J588" s="82"/>
      <c r="K588" s="82"/>
      <c r="L588" s="82"/>
      <c r="M588" s="82"/>
      <c r="N588" s="82"/>
      <c r="O588" s="82"/>
      <c r="P588" s="82"/>
      <c r="Q588" s="82"/>
      <c r="R588" s="82"/>
      <c r="S588" s="82"/>
      <c r="T588" s="82"/>
      <c r="U588" s="82"/>
      <c r="V588" s="83"/>
    </row>
    <row r="589" spans="3:22" s="66" customFormat="1" ht="39" customHeight="1">
      <c r="C589" s="82"/>
      <c r="D589" s="82"/>
      <c r="E589" s="82"/>
      <c r="F589" s="82"/>
      <c r="G589" s="82"/>
      <c r="H589" s="82"/>
      <c r="I589" s="82"/>
      <c r="J589" s="82"/>
      <c r="K589" s="82"/>
      <c r="L589" s="82"/>
      <c r="M589" s="82"/>
      <c r="N589" s="82"/>
      <c r="O589" s="82"/>
      <c r="P589" s="82"/>
      <c r="Q589" s="82"/>
      <c r="R589" s="82"/>
      <c r="S589" s="82"/>
      <c r="T589" s="82"/>
      <c r="U589" s="82"/>
      <c r="V589" s="83"/>
    </row>
    <row r="590" spans="3:22" s="66" customFormat="1" ht="39" customHeight="1">
      <c r="C590" s="82"/>
      <c r="D590" s="82"/>
      <c r="E590" s="82"/>
      <c r="F590" s="82"/>
      <c r="G590" s="82"/>
      <c r="H590" s="82"/>
      <c r="I590" s="82"/>
      <c r="J590" s="82"/>
      <c r="K590" s="82"/>
      <c r="L590" s="82"/>
      <c r="M590" s="82"/>
      <c r="N590" s="82"/>
      <c r="O590" s="82"/>
      <c r="P590" s="82"/>
      <c r="Q590" s="82"/>
      <c r="R590" s="82"/>
      <c r="S590" s="82"/>
      <c r="T590" s="82"/>
      <c r="U590" s="82"/>
      <c r="V590" s="83"/>
    </row>
    <row r="591" spans="3:22" s="66" customFormat="1" ht="39" customHeight="1">
      <c r="C591" s="82"/>
      <c r="D591" s="82"/>
      <c r="E591" s="82"/>
      <c r="F591" s="82"/>
      <c r="G591" s="82"/>
      <c r="H591" s="82"/>
      <c r="I591" s="82"/>
      <c r="J591" s="82"/>
      <c r="K591" s="82"/>
      <c r="L591" s="82"/>
      <c r="M591" s="82"/>
      <c r="N591" s="82"/>
      <c r="O591" s="82"/>
      <c r="P591" s="82"/>
      <c r="Q591" s="82"/>
      <c r="R591" s="82"/>
      <c r="S591" s="82"/>
      <c r="T591" s="82"/>
      <c r="U591" s="82"/>
      <c r="V591" s="83"/>
    </row>
  </sheetData>
  <sortState ref="A6:V31">
    <sortCondition descending="1" ref="V6:V31"/>
  </sortState>
  <mergeCells count="5">
    <mergeCell ref="A1:B3"/>
    <mergeCell ref="C1:V1"/>
    <mergeCell ref="A4:V4"/>
    <mergeCell ref="A5:B5"/>
    <mergeCell ref="V2:V3"/>
  </mergeCells>
  <pageMargins left="0.7" right="0.7" top="0.75" bottom="0.75" header="0.3" footer="0.3"/>
  <pageSetup paperSize="9" scale="30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01"/>
  <sheetViews>
    <sheetView zoomScale="40" zoomScaleNormal="40" zoomScaleSheetLayoutView="40" workbookViewId="0">
      <selection activeCell="C1" sqref="A1:V40"/>
    </sheetView>
  </sheetViews>
  <sheetFormatPr defaultRowHeight="39" customHeight="1"/>
  <cols>
    <col min="1" max="1" width="9.33203125" style="63" customWidth="1"/>
    <col min="2" max="2" width="76.1640625" style="84" customWidth="1"/>
    <col min="3" max="21" width="13.83203125" style="85" customWidth="1"/>
    <col min="22" max="22" width="19.1640625" style="86" customWidth="1"/>
    <col min="23" max="16384" width="9.33203125" style="63"/>
  </cols>
  <sheetData>
    <row r="1" spans="1:22" ht="60" customHeight="1">
      <c r="A1" s="682"/>
      <c r="B1" s="683"/>
      <c r="C1" s="686" t="s">
        <v>255</v>
      </c>
      <c r="D1" s="687"/>
      <c r="E1" s="687"/>
      <c r="F1" s="687"/>
      <c r="G1" s="687"/>
      <c r="H1" s="687"/>
      <c r="I1" s="687"/>
      <c r="J1" s="687"/>
      <c r="K1" s="687"/>
      <c r="L1" s="687"/>
      <c r="M1" s="687"/>
      <c r="N1" s="687"/>
      <c r="O1" s="687"/>
      <c r="P1" s="687"/>
      <c r="Q1" s="687"/>
      <c r="R1" s="687"/>
      <c r="S1" s="687"/>
      <c r="T1" s="687"/>
      <c r="U1" s="687"/>
      <c r="V1" s="688"/>
    </row>
    <row r="2" spans="1:22" ht="39" customHeight="1">
      <c r="A2" s="682"/>
      <c r="B2" s="683"/>
      <c r="C2" s="62">
        <v>1</v>
      </c>
      <c r="D2" s="62">
        <v>2</v>
      </c>
      <c r="E2" s="62">
        <f t="shared" ref="E2:U2" si="0">+D2+1</f>
        <v>3</v>
      </c>
      <c r="F2" s="62">
        <f t="shared" si="0"/>
        <v>4</v>
      </c>
      <c r="G2" s="62">
        <f t="shared" si="0"/>
        <v>5</v>
      </c>
      <c r="H2" s="62">
        <f t="shared" si="0"/>
        <v>6</v>
      </c>
      <c r="I2" s="62">
        <f t="shared" si="0"/>
        <v>7</v>
      </c>
      <c r="J2" s="62">
        <f t="shared" si="0"/>
        <v>8</v>
      </c>
      <c r="K2" s="62">
        <f t="shared" si="0"/>
        <v>9</v>
      </c>
      <c r="L2" s="62">
        <f t="shared" si="0"/>
        <v>10</v>
      </c>
      <c r="M2" s="62">
        <f t="shared" si="0"/>
        <v>11</v>
      </c>
      <c r="N2" s="62">
        <f t="shared" si="0"/>
        <v>12</v>
      </c>
      <c r="O2" s="62">
        <f t="shared" si="0"/>
        <v>13</v>
      </c>
      <c r="P2" s="62">
        <f t="shared" si="0"/>
        <v>14</v>
      </c>
      <c r="Q2" s="62">
        <f t="shared" si="0"/>
        <v>15</v>
      </c>
      <c r="R2" s="62">
        <f t="shared" si="0"/>
        <v>16</v>
      </c>
      <c r="S2" s="62">
        <f t="shared" si="0"/>
        <v>17</v>
      </c>
      <c r="T2" s="62">
        <f t="shared" si="0"/>
        <v>18</v>
      </c>
      <c r="U2" s="62">
        <f t="shared" si="0"/>
        <v>19</v>
      </c>
      <c r="V2" s="700" t="s">
        <v>233</v>
      </c>
    </row>
    <row r="3" spans="1:22" ht="189.75" customHeight="1" thickBot="1">
      <c r="A3" s="684"/>
      <c r="B3" s="685"/>
      <c r="C3" s="64" t="s">
        <v>164</v>
      </c>
      <c r="D3" s="64" t="s">
        <v>165</v>
      </c>
      <c r="E3" s="64" t="s">
        <v>166</v>
      </c>
      <c r="F3" s="64" t="s">
        <v>167</v>
      </c>
      <c r="G3" s="64" t="s">
        <v>168</v>
      </c>
      <c r="H3" s="64" t="s">
        <v>169</v>
      </c>
      <c r="I3" s="64" t="s">
        <v>170</v>
      </c>
      <c r="J3" s="64" t="s">
        <v>171</v>
      </c>
      <c r="K3" s="64" t="s">
        <v>172</v>
      </c>
      <c r="L3" s="64" t="s">
        <v>173</v>
      </c>
      <c r="M3" s="64" t="s">
        <v>174</v>
      </c>
      <c r="N3" s="64" t="s">
        <v>175</v>
      </c>
      <c r="O3" s="64" t="s">
        <v>176</v>
      </c>
      <c r="P3" s="64" t="s">
        <v>177</v>
      </c>
      <c r="Q3" s="64" t="s">
        <v>178</v>
      </c>
      <c r="R3" s="64" t="s">
        <v>179</v>
      </c>
      <c r="S3" s="64" t="s">
        <v>180</v>
      </c>
      <c r="T3" s="64" t="s">
        <v>181</v>
      </c>
      <c r="U3" s="64" t="s">
        <v>182</v>
      </c>
      <c r="V3" s="701"/>
    </row>
    <row r="4" spans="1:22" s="67" customFormat="1" ht="56.25" customHeight="1" thickTop="1" thickBot="1">
      <c r="A4" s="697" t="s">
        <v>49</v>
      </c>
      <c r="B4" s="698"/>
      <c r="C4" s="698"/>
      <c r="D4" s="698"/>
      <c r="E4" s="698"/>
      <c r="F4" s="698"/>
      <c r="G4" s="698"/>
      <c r="H4" s="698"/>
      <c r="I4" s="698"/>
      <c r="J4" s="698"/>
      <c r="K4" s="698"/>
      <c r="L4" s="698"/>
      <c r="M4" s="698"/>
      <c r="N4" s="698"/>
      <c r="O4" s="698"/>
      <c r="P4" s="698"/>
      <c r="Q4" s="698"/>
      <c r="R4" s="698"/>
      <c r="S4" s="698"/>
      <c r="T4" s="698"/>
      <c r="U4" s="698"/>
      <c r="V4" s="699"/>
    </row>
    <row r="5" spans="1:22" s="87" customFormat="1" ht="52.5" customHeight="1" thickTop="1" thickBot="1">
      <c r="A5" s="696" t="s">
        <v>211</v>
      </c>
      <c r="B5" s="696"/>
      <c r="C5" s="285">
        <v>60</v>
      </c>
      <c r="D5" s="285">
        <v>5</v>
      </c>
      <c r="E5" s="285">
        <v>0</v>
      </c>
      <c r="F5" s="285">
        <v>0</v>
      </c>
      <c r="G5" s="285">
        <v>35</v>
      </c>
      <c r="H5" s="285">
        <v>1</v>
      </c>
      <c r="I5" s="285">
        <v>21</v>
      </c>
      <c r="J5" s="285">
        <v>2</v>
      </c>
      <c r="K5" s="285">
        <v>55</v>
      </c>
      <c r="L5" s="285">
        <v>123</v>
      </c>
      <c r="M5" s="285">
        <v>178</v>
      </c>
      <c r="N5" s="285">
        <v>30</v>
      </c>
      <c r="O5" s="285">
        <v>37</v>
      </c>
      <c r="P5" s="285">
        <v>2</v>
      </c>
      <c r="Q5" s="285">
        <v>3</v>
      </c>
      <c r="R5" s="285">
        <v>21</v>
      </c>
      <c r="S5" s="285">
        <v>7</v>
      </c>
      <c r="T5" s="285">
        <v>23</v>
      </c>
      <c r="U5" s="285">
        <v>0</v>
      </c>
      <c r="V5" s="298">
        <f t="shared" ref="V5" si="1">SUM(C5:U5)</f>
        <v>603</v>
      </c>
    </row>
    <row r="6" spans="1:22" ht="39" customHeight="1" thickTop="1">
      <c r="A6" s="315">
        <v>1</v>
      </c>
      <c r="B6" s="316" t="s">
        <v>193</v>
      </c>
      <c r="C6" s="317">
        <v>0</v>
      </c>
      <c r="D6" s="317">
        <v>1</v>
      </c>
      <c r="E6" s="317">
        <v>0</v>
      </c>
      <c r="F6" s="317">
        <v>0</v>
      </c>
      <c r="G6" s="317"/>
      <c r="H6" s="317">
        <v>0</v>
      </c>
      <c r="I6" s="317">
        <v>0</v>
      </c>
      <c r="J6" s="317"/>
      <c r="K6" s="317">
        <v>8</v>
      </c>
      <c r="L6" s="317">
        <v>5</v>
      </c>
      <c r="M6" s="317">
        <v>114</v>
      </c>
      <c r="N6" s="317">
        <v>5</v>
      </c>
      <c r="O6" s="317">
        <v>1</v>
      </c>
      <c r="P6" s="317">
        <v>0</v>
      </c>
      <c r="Q6" s="317">
        <v>1</v>
      </c>
      <c r="R6" s="317">
        <v>0</v>
      </c>
      <c r="S6" s="317">
        <v>0</v>
      </c>
      <c r="T6" s="317">
        <v>1</v>
      </c>
      <c r="U6" s="317">
        <v>0</v>
      </c>
      <c r="V6" s="299">
        <f t="shared" ref="V6:V40" si="2">SUM(C6:U6)</f>
        <v>136</v>
      </c>
    </row>
    <row r="7" spans="1:22" ht="39" customHeight="1">
      <c r="A7" s="318">
        <f>1+A6</f>
        <v>2</v>
      </c>
      <c r="B7" s="319" t="s">
        <v>71</v>
      </c>
      <c r="C7" s="314">
        <v>0</v>
      </c>
      <c r="D7" s="314">
        <v>1</v>
      </c>
      <c r="E7" s="314">
        <v>0</v>
      </c>
      <c r="F7" s="314">
        <v>0</v>
      </c>
      <c r="G7" s="314">
        <v>2</v>
      </c>
      <c r="H7" s="314">
        <v>0</v>
      </c>
      <c r="I7" s="314">
        <v>0</v>
      </c>
      <c r="J7" s="314">
        <v>1</v>
      </c>
      <c r="K7" s="314">
        <v>4</v>
      </c>
      <c r="L7" s="314">
        <v>88</v>
      </c>
      <c r="M7" s="314">
        <v>19</v>
      </c>
      <c r="N7" s="314">
        <v>2</v>
      </c>
      <c r="O7" s="314"/>
      <c r="P7" s="314">
        <v>0</v>
      </c>
      <c r="Q7" s="314">
        <v>0</v>
      </c>
      <c r="R7" s="314">
        <v>0</v>
      </c>
      <c r="S7" s="314">
        <v>0</v>
      </c>
      <c r="T7" s="314">
        <v>2</v>
      </c>
      <c r="U7" s="314">
        <v>0</v>
      </c>
      <c r="V7" s="296">
        <f t="shared" si="2"/>
        <v>119</v>
      </c>
    </row>
    <row r="8" spans="1:22" ht="39" customHeight="1">
      <c r="A8" s="318">
        <f t="shared" ref="A8:A40" si="3">1+A7</f>
        <v>3</v>
      </c>
      <c r="B8" s="319" t="s">
        <v>63</v>
      </c>
      <c r="C8" s="314">
        <v>0</v>
      </c>
      <c r="D8" s="314">
        <v>0</v>
      </c>
      <c r="E8" s="314">
        <v>0</v>
      </c>
      <c r="F8" s="314">
        <v>0</v>
      </c>
      <c r="G8" s="314"/>
      <c r="H8" s="314">
        <v>0</v>
      </c>
      <c r="I8" s="314">
        <v>0</v>
      </c>
      <c r="J8" s="314"/>
      <c r="K8" s="314">
        <v>1</v>
      </c>
      <c r="L8" s="314">
        <v>5</v>
      </c>
      <c r="M8" s="314">
        <v>91</v>
      </c>
      <c r="N8" s="314">
        <v>0</v>
      </c>
      <c r="O8" s="314"/>
      <c r="P8" s="314">
        <v>0</v>
      </c>
      <c r="Q8" s="314">
        <v>1</v>
      </c>
      <c r="R8" s="314">
        <v>0</v>
      </c>
      <c r="S8" s="314">
        <v>2</v>
      </c>
      <c r="T8" s="314">
        <v>1</v>
      </c>
      <c r="U8" s="314">
        <v>0</v>
      </c>
      <c r="V8" s="296">
        <f t="shared" si="2"/>
        <v>101</v>
      </c>
    </row>
    <row r="9" spans="1:22" ht="39" customHeight="1">
      <c r="A9" s="318">
        <f t="shared" si="3"/>
        <v>4</v>
      </c>
      <c r="B9" s="319" t="s">
        <v>75</v>
      </c>
      <c r="C9" s="314">
        <v>0</v>
      </c>
      <c r="D9" s="314">
        <v>0</v>
      </c>
      <c r="E9" s="314">
        <v>0</v>
      </c>
      <c r="F9" s="314">
        <v>0</v>
      </c>
      <c r="G9" s="314"/>
      <c r="H9" s="314">
        <v>0</v>
      </c>
      <c r="I9" s="314">
        <v>0</v>
      </c>
      <c r="J9" s="314"/>
      <c r="K9" s="314">
        <v>0</v>
      </c>
      <c r="L9" s="314">
        <v>14</v>
      </c>
      <c r="M9" s="314">
        <v>49</v>
      </c>
      <c r="N9" s="314">
        <v>0</v>
      </c>
      <c r="O9" s="314"/>
      <c r="P9" s="314">
        <v>0</v>
      </c>
      <c r="Q9" s="314">
        <v>0</v>
      </c>
      <c r="R9" s="314">
        <v>0</v>
      </c>
      <c r="S9" s="314">
        <v>0</v>
      </c>
      <c r="T9" s="314"/>
      <c r="U9" s="314">
        <v>0</v>
      </c>
      <c r="V9" s="296">
        <f t="shared" si="2"/>
        <v>63</v>
      </c>
    </row>
    <row r="10" spans="1:22" ht="39" customHeight="1">
      <c r="A10" s="318">
        <f t="shared" si="3"/>
        <v>5</v>
      </c>
      <c r="B10" s="319" t="s">
        <v>51</v>
      </c>
      <c r="C10" s="314">
        <v>55</v>
      </c>
      <c r="D10" s="314">
        <v>2</v>
      </c>
      <c r="E10" s="314">
        <v>0</v>
      </c>
      <c r="F10" s="314">
        <v>0</v>
      </c>
      <c r="G10" s="314"/>
      <c r="H10" s="314">
        <v>0</v>
      </c>
      <c r="I10" s="314">
        <v>0</v>
      </c>
      <c r="J10" s="314"/>
      <c r="K10" s="314">
        <v>0</v>
      </c>
      <c r="L10" s="314">
        <v>0</v>
      </c>
      <c r="M10" s="314"/>
      <c r="N10" s="314">
        <v>0</v>
      </c>
      <c r="O10" s="314"/>
      <c r="P10" s="314">
        <v>0</v>
      </c>
      <c r="Q10" s="314">
        <v>0</v>
      </c>
      <c r="R10" s="314">
        <v>0</v>
      </c>
      <c r="S10" s="314">
        <v>0</v>
      </c>
      <c r="T10" s="314"/>
      <c r="U10" s="314">
        <v>0</v>
      </c>
      <c r="V10" s="296">
        <f t="shared" si="2"/>
        <v>57</v>
      </c>
    </row>
    <row r="11" spans="1:22" ht="39" customHeight="1">
      <c r="A11" s="318">
        <f t="shared" si="3"/>
        <v>6</v>
      </c>
      <c r="B11" s="319" t="s">
        <v>78</v>
      </c>
      <c r="C11" s="314">
        <v>52</v>
      </c>
      <c r="D11" s="314">
        <v>1</v>
      </c>
      <c r="E11" s="314">
        <v>0</v>
      </c>
      <c r="F11" s="314">
        <v>0</v>
      </c>
      <c r="G11" s="314"/>
      <c r="H11" s="314">
        <v>0</v>
      </c>
      <c r="I11" s="314">
        <v>0</v>
      </c>
      <c r="J11" s="314"/>
      <c r="K11" s="314">
        <v>0</v>
      </c>
      <c r="L11" s="314">
        <v>0</v>
      </c>
      <c r="M11" s="314"/>
      <c r="N11" s="314">
        <v>0</v>
      </c>
      <c r="O11" s="314">
        <v>1</v>
      </c>
      <c r="P11" s="314">
        <v>0</v>
      </c>
      <c r="Q11" s="314">
        <v>0</v>
      </c>
      <c r="R11" s="314">
        <v>0</v>
      </c>
      <c r="S11" s="314">
        <v>1</v>
      </c>
      <c r="T11" s="314"/>
      <c r="U11" s="314">
        <v>0</v>
      </c>
      <c r="V11" s="296">
        <f t="shared" si="2"/>
        <v>55</v>
      </c>
    </row>
    <row r="12" spans="1:22" ht="39" customHeight="1">
      <c r="A12" s="318">
        <f t="shared" si="3"/>
        <v>7</v>
      </c>
      <c r="B12" s="319" t="s">
        <v>60</v>
      </c>
      <c r="C12" s="314">
        <v>2</v>
      </c>
      <c r="D12" s="314">
        <v>1</v>
      </c>
      <c r="E12" s="314">
        <v>0</v>
      </c>
      <c r="F12" s="314">
        <v>0</v>
      </c>
      <c r="G12" s="314">
        <v>1</v>
      </c>
      <c r="H12" s="314">
        <v>0</v>
      </c>
      <c r="I12" s="314">
        <v>1</v>
      </c>
      <c r="J12" s="314"/>
      <c r="K12" s="314">
        <v>0</v>
      </c>
      <c r="L12" s="314">
        <v>1</v>
      </c>
      <c r="M12" s="314">
        <v>5</v>
      </c>
      <c r="N12" s="314">
        <v>0</v>
      </c>
      <c r="O12" s="314">
        <v>28</v>
      </c>
      <c r="P12" s="314">
        <v>2</v>
      </c>
      <c r="Q12" s="314">
        <v>2</v>
      </c>
      <c r="R12" s="314">
        <v>0</v>
      </c>
      <c r="S12" s="314">
        <v>7</v>
      </c>
      <c r="T12" s="314">
        <v>2</v>
      </c>
      <c r="U12" s="314">
        <v>0</v>
      </c>
      <c r="V12" s="296">
        <f t="shared" si="2"/>
        <v>52</v>
      </c>
    </row>
    <row r="13" spans="1:22" ht="39" customHeight="1">
      <c r="A13" s="318">
        <f t="shared" si="3"/>
        <v>8</v>
      </c>
      <c r="B13" s="319" t="s">
        <v>66</v>
      </c>
      <c r="C13" s="314">
        <v>0</v>
      </c>
      <c r="D13" s="314">
        <v>0</v>
      </c>
      <c r="E13" s="314">
        <v>0</v>
      </c>
      <c r="F13" s="314">
        <v>0</v>
      </c>
      <c r="G13" s="314"/>
      <c r="H13" s="314">
        <v>0</v>
      </c>
      <c r="I13" s="314">
        <v>0</v>
      </c>
      <c r="J13" s="314"/>
      <c r="K13" s="314">
        <v>1</v>
      </c>
      <c r="L13" s="314">
        <v>41</v>
      </c>
      <c r="M13" s="314">
        <v>1</v>
      </c>
      <c r="N13" s="314">
        <v>0</v>
      </c>
      <c r="O13" s="314"/>
      <c r="P13" s="314">
        <v>0</v>
      </c>
      <c r="Q13" s="314">
        <v>0</v>
      </c>
      <c r="R13" s="314">
        <v>0</v>
      </c>
      <c r="S13" s="314">
        <v>0</v>
      </c>
      <c r="T13" s="314"/>
      <c r="U13" s="314">
        <v>0</v>
      </c>
      <c r="V13" s="296">
        <f t="shared" si="2"/>
        <v>43</v>
      </c>
    </row>
    <row r="14" spans="1:22" ht="39" customHeight="1">
      <c r="A14" s="72">
        <f t="shared" si="3"/>
        <v>9</v>
      </c>
      <c r="B14" s="282" t="s">
        <v>55</v>
      </c>
      <c r="C14" s="69">
        <v>0</v>
      </c>
      <c r="D14" s="69">
        <v>0</v>
      </c>
      <c r="E14" s="69">
        <v>0</v>
      </c>
      <c r="F14" s="69">
        <v>0</v>
      </c>
      <c r="G14" s="69">
        <v>7</v>
      </c>
      <c r="H14" s="69">
        <v>0</v>
      </c>
      <c r="I14" s="69">
        <v>19</v>
      </c>
      <c r="J14" s="69">
        <v>1</v>
      </c>
      <c r="K14" s="69">
        <v>0</v>
      </c>
      <c r="L14" s="69">
        <v>0</v>
      </c>
      <c r="M14" s="69"/>
      <c r="N14" s="69">
        <v>0</v>
      </c>
      <c r="O14" s="69">
        <v>4</v>
      </c>
      <c r="P14" s="69">
        <v>2</v>
      </c>
      <c r="Q14" s="69">
        <v>0</v>
      </c>
      <c r="R14" s="69">
        <v>0</v>
      </c>
      <c r="S14" s="69">
        <v>0</v>
      </c>
      <c r="T14" s="69"/>
      <c r="U14" s="69">
        <v>0</v>
      </c>
      <c r="V14" s="296">
        <f t="shared" si="2"/>
        <v>33</v>
      </c>
    </row>
    <row r="15" spans="1:22" ht="39" customHeight="1">
      <c r="A15" s="72">
        <f t="shared" si="3"/>
        <v>10</v>
      </c>
      <c r="B15" s="282" t="s">
        <v>67</v>
      </c>
      <c r="C15" s="69">
        <v>0</v>
      </c>
      <c r="D15" s="69">
        <v>0</v>
      </c>
      <c r="E15" s="69">
        <v>0</v>
      </c>
      <c r="F15" s="69">
        <v>0</v>
      </c>
      <c r="G15" s="69">
        <v>7</v>
      </c>
      <c r="H15" s="69">
        <v>0</v>
      </c>
      <c r="I15" s="69">
        <v>0</v>
      </c>
      <c r="J15" s="69"/>
      <c r="K15" s="69">
        <v>0</v>
      </c>
      <c r="L15" s="69">
        <v>9</v>
      </c>
      <c r="M15" s="69">
        <v>17</v>
      </c>
      <c r="N15" s="69">
        <v>0</v>
      </c>
      <c r="O15" s="69"/>
      <c r="P15" s="69">
        <v>0</v>
      </c>
      <c r="Q15" s="69">
        <v>0</v>
      </c>
      <c r="R15" s="69">
        <v>0</v>
      </c>
      <c r="S15" s="69">
        <v>0</v>
      </c>
      <c r="T15" s="69"/>
      <c r="U15" s="69">
        <v>0</v>
      </c>
      <c r="V15" s="296">
        <f t="shared" si="2"/>
        <v>33</v>
      </c>
    </row>
    <row r="16" spans="1:22" ht="39" customHeight="1">
      <c r="A16" s="72">
        <f t="shared" si="3"/>
        <v>11</v>
      </c>
      <c r="B16" s="282" t="s">
        <v>73</v>
      </c>
      <c r="C16" s="69">
        <v>0</v>
      </c>
      <c r="D16" s="69">
        <v>0</v>
      </c>
      <c r="E16" s="69">
        <v>0</v>
      </c>
      <c r="F16" s="69">
        <v>0</v>
      </c>
      <c r="G16" s="69"/>
      <c r="H16" s="69">
        <v>0</v>
      </c>
      <c r="I16" s="69">
        <v>0</v>
      </c>
      <c r="J16" s="69"/>
      <c r="K16" s="69">
        <v>0</v>
      </c>
      <c r="L16" s="69">
        <v>0</v>
      </c>
      <c r="M16" s="69">
        <v>1</v>
      </c>
      <c r="N16" s="69">
        <v>27</v>
      </c>
      <c r="O16" s="69"/>
      <c r="P16" s="69">
        <v>0</v>
      </c>
      <c r="Q16" s="69">
        <v>0</v>
      </c>
      <c r="R16" s="69">
        <v>0</v>
      </c>
      <c r="S16" s="69">
        <v>0</v>
      </c>
      <c r="T16" s="69"/>
      <c r="U16" s="69">
        <v>0</v>
      </c>
      <c r="V16" s="296">
        <f t="shared" si="2"/>
        <v>28</v>
      </c>
    </row>
    <row r="17" spans="1:22" ht="39" customHeight="1">
      <c r="A17" s="72">
        <f t="shared" si="3"/>
        <v>12</v>
      </c>
      <c r="B17" s="282" t="s">
        <v>192</v>
      </c>
      <c r="C17" s="69">
        <v>0</v>
      </c>
      <c r="D17" s="69">
        <v>0</v>
      </c>
      <c r="E17" s="69">
        <v>0</v>
      </c>
      <c r="F17" s="69">
        <v>0</v>
      </c>
      <c r="G17" s="69">
        <v>4</v>
      </c>
      <c r="H17" s="69">
        <v>0</v>
      </c>
      <c r="I17" s="69">
        <v>0</v>
      </c>
      <c r="J17" s="69"/>
      <c r="K17" s="69">
        <v>3</v>
      </c>
      <c r="L17" s="69">
        <v>0</v>
      </c>
      <c r="M17" s="69"/>
      <c r="N17" s="69">
        <v>0</v>
      </c>
      <c r="O17" s="69"/>
      <c r="P17" s="69">
        <v>0</v>
      </c>
      <c r="Q17" s="69">
        <v>0</v>
      </c>
      <c r="R17" s="69">
        <v>0</v>
      </c>
      <c r="S17" s="69">
        <v>0</v>
      </c>
      <c r="T17" s="69">
        <v>20</v>
      </c>
      <c r="U17" s="69">
        <v>0</v>
      </c>
      <c r="V17" s="296">
        <f t="shared" si="2"/>
        <v>27</v>
      </c>
    </row>
    <row r="18" spans="1:22" ht="39" customHeight="1">
      <c r="A18" s="72">
        <f t="shared" si="3"/>
        <v>13</v>
      </c>
      <c r="B18" s="282" t="s">
        <v>57</v>
      </c>
      <c r="C18" s="69">
        <v>0</v>
      </c>
      <c r="D18" s="69">
        <v>0</v>
      </c>
      <c r="E18" s="69">
        <v>0</v>
      </c>
      <c r="F18" s="69">
        <v>0</v>
      </c>
      <c r="G18" s="69"/>
      <c r="H18" s="69">
        <v>0</v>
      </c>
      <c r="I18" s="69">
        <v>0</v>
      </c>
      <c r="J18" s="69"/>
      <c r="K18" s="69">
        <v>0</v>
      </c>
      <c r="L18" s="69">
        <v>0</v>
      </c>
      <c r="M18" s="69"/>
      <c r="N18" s="69">
        <v>0</v>
      </c>
      <c r="O18" s="69">
        <v>20</v>
      </c>
      <c r="P18" s="69">
        <v>0</v>
      </c>
      <c r="Q18" s="69">
        <v>2</v>
      </c>
      <c r="R18" s="69">
        <v>0</v>
      </c>
      <c r="S18" s="69">
        <v>3</v>
      </c>
      <c r="T18" s="69">
        <v>1</v>
      </c>
      <c r="U18" s="69">
        <v>0</v>
      </c>
      <c r="V18" s="296">
        <f t="shared" si="2"/>
        <v>26</v>
      </c>
    </row>
    <row r="19" spans="1:22" ht="39" customHeight="1">
      <c r="A19" s="72">
        <f t="shared" si="3"/>
        <v>14</v>
      </c>
      <c r="B19" s="282" t="s">
        <v>76</v>
      </c>
      <c r="C19" s="69">
        <v>0</v>
      </c>
      <c r="D19" s="69">
        <v>0</v>
      </c>
      <c r="E19" s="69">
        <v>0</v>
      </c>
      <c r="F19" s="69">
        <v>0</v>
      </c>
      <c r="G19" s="69"/>
      <c r="H19" s="69">
        <v>0</v>
      </c>
      <c r="I19" s="69">
        <v>0</v>
      </c>
      <c r="J19" s="69"/>
      <c r="K19" s="69">
        <v>4</v>
      </c>
      <c r="L19" s="69">
        <v>0</v>
      </c>
      <c r="M19" s="69"/>
      <c r="N19" s="69">
        <v>0</v>
      </c>
      <c r="O19" s="69"/>
      <c r="P19" s="69">
        <v>0</v>
      </c>
      <c r="Q19" s="69">
        <v>0</v>
      </c>
      <c r="R19" s="69">
        <v>21</v>
      </c>
      <c r="S19" s="69">
        <v>0</v>
      </c>
      <c r="T19" s="69"/>
      <c r="U19" s="69">
        <v>0</v>
      </c>
      <c r="V19" s="296">
        <f t="shared" si="2"/>
        <v>25</v>
      </c>
    </row>
    <row r="20" spans="1:22" ht="39" customHeight="1">
      <c r="A20" s="72">
        <f t="shared" si="3"/>
        <v>15</v>
      </c>
      <c r="B20" s="282" t="s">
        <v>74</v>
      </c>
      <c r="C20" s="69">
        <v>0</v>
      </c>
      <c r="D20" s="69">
        <v>0</v>
      </c>
      <c r="E20" s="69">
        <v>0</v>
      </c>
      <c r="F20" s="69">
        <v>0</v>
      </c>
      <c r="G20" s="69"/>
      <c r="H20" s="69">
        <v>0</v>
      </c>
      <c r="I20" s="69">
        <v>0</v>
      </c>
      <c r="J20" s="69"/>
      <c r="K20" s="69">
        <v>0</v>
      </c>
      <c r="L20" s="69">
        <v>0</v>
      </c>
      <c r="M20" s="69">
        <v>23</v>
      </c>
      <c r="N20" s="69">
        <v>0</v>
      </c>
      <c r="O20" s="69"/>
      <c r="P20" s="69">
        <v>0</v>
      </c>
      <c r="Q20" s="69">
        <v>0</v>
      </c>
      <c r="R20" s="69">
        <v>0</v>
      </c>
      <c r="S20" s="69">
        <v>0</v>
      </c>
      <c r="T20" s="69"/>
      <c r="U20" s="69">
        <v>0</v>
      </c>
      <c r="V20" s="296">
        <f t="shared" si="2"/>
        <v>23</v>
      </c>
    </row>
    <row r="21" spans="1:22" ht="39" customHeight="1">
      <c r="A21" s="72">
        <f t="shared" si="3"/>
        <v>16</v>
      </c>
      <c r="B21" s="282" t="s">
        <v>72</v>
      </c>
      <c r="C21" s="69">
        <v>0</v>
      </c>
      <c r="D21" s="69">
        <v>0</v>
      </c>
      <c r="E21" s="69">
        <v>0</v>
      </c>
      <c r="F21" s="69">
        <v>0</v>
      </c>
      <c r="G21" s="69"/>
      <c r="H21" s="69">
        <v>0</v>
      </c>
      <c r="I21" s="69">
        <v>0</v>
      </c>
      <c r="J21" s="69"/>
      <c r="K21" s="69">
        <v>21</v>
      </c>
      <c r="L21" s="69">
        <v>0</v>
      </c>
      <c r="M21" s="69"/>
      <c r="N21" s="69">
        <v>0</v>
      </c>
      <c r="O21" s="69"/>
      <c r="P21" s="69">
        <v>0</v>
      </c>
      <c r="Q21" s="69">
        <v>0</v>
      </c>
      <c r="R21" s="69">
        <v>0</v>
      </c>
      <c r="S21" s="69">
        <v>0</v>
      </c>
      <c r="T21" s="69"/>
      <c r="U21" s="69">
        <v>0</v>
      </c>
      <c r="V21" s="296">
        <f t="shared" si="2"/>
        <v>21</v>
      </c>
    </row>
    <row r="22" spans="1:22" ht="39" customHeight="1">
      <c r="A22" s="72">
        <f t="shared" si="3"/>
        <v>17</v>
      </c>
      <c r="B22" s="282" t="s">
        <v>59</v>
      </c>
      <c r="C22" s="69">
        <v>0</v>
      </c>
      <c r="D22" s="69">
        <v>0</v>
      </c>
      <c r="E22" s="69">
        <v>0</v>
      </c>
      <c r="F22" s="69">
        <v>0</v>
      </c>
      <c r="G22" s="69">
        <v>11</v>
      </c>
      <c r="H22" s="69">
        <v>0</v>
      </c>
      <c r="I22" s="69">
        <v>3</v>
      </c>
      <c r="J22" s="69"/>
      <c r="K22" s="69">
        <v>6</v>
      </c>
      <c r="L22" s="69">
        <v>0</v>
      </c>
      <c r="M22" s="69"/>
      <c r="N22" s="69">
        <v>0</v>
      </c>
      <c r="O22" s="69"/>
      <c r="P22" s="69">
        <v>0</v>
      </c>
      <c r="Q22" s="69">
        <v>0</v>
      </c>
      <c r="R22" s="69">
        <v>0</v>
      </c>
      <c r="S22" s="69">
        <v>0</v>
      </c>
      <c r="T22" s="69"/>
      <c r="U22" s="69">
        <v>0</v>
      </c>
      <c r="V22" s="296">
        <f t="shared" si="2"/>
        <v>20</v>
      </c>
    </row>
    <row r="23" spans="1:22" ht="39" customHeight="1">
      <c r="A23" s="72">
        <f t="shared" si="3"/>
        <v>18</v>
      </c>
      <c r="B23" s="282" t="s">
        <v>69</v>
      </c>
      <c r="C23" s="69">
        <v>0</v>
      </c>
      <c r="D23" s="69">
        <v>0</v>
      </c>
      <c r="E23" s="69">
        <v>0</v>
      </c>
      <c r="F23" s="69">
        <v>0</v>
      </c>
      <c r="G23" s="69"/>
      <c r="H23" s="69">
        <v>0</v>
      </c>
      <c r="I23" s="69">
        <v>0</v>
      </c>
      <c r="J23" s="69"/>
      <c r="K23" s="69">
        <v>0</v>
      </c>
      <c r="L23" s="69">
        <v>0</v>
      </c>
      <c r="M23" s="69"/>
      <c r="N23" s="69">
        <v>0</v>
      </c>
      <c r="O23" s="69"/>
      <c r="P23" s="69">
        <v>0</v>
      </c>
      <c r="Q23" s="69">
        <v>0</v>
      </c>
      <c r="R23" s="69">
        <v>19</v>
      </c>
      <c r="S23" s="69">
        <v>0</v>
      </c>
      <c r="T23" s="69"/>
      <c r="U23" s="69">
        <v>0</v>
      </c>
      <c r="V23" s="296">
        <f t="shared" si="2"/>
        <v>19</v>
      </c>
    </row>
    <row r="24" spans="1:22" ht="39" customHeight="1">
      <c r="A24" s="72">
        <f t="shared" si="3"/>
        <v>19</v>
      </c>
      <c r="B24" s="282" t="s">
        <v>70</v>
      </c>
      <c r="C24" s="69">
        <v>0</v>
      </c>
      <c r="D24" s="69">
        <v>0</v>
      </c>
      <c r="E24" s="69">
        <v>0</v>
      </c>
      <c r="F24" s="69">
        <v>0</v>
      </c>
      <c r="G24" s="69"/>
      <c r="H24" s="69">
        <v>0</v>
      </c>
      <c r="I24" s="69">
        <v>0</v>
      </c>
      <c r="J24" s="69"/>
      <c r="K24" s="69">
        <v>0</v>
      </c>
      <c r="L24" s="69">
        <v>13</v>
      </c>
      <c r="M24" s="69">
        <v>3</v>
      </c>
      <c r="N24" s="69">
        <v>0</v>
      </c>
      <c r="O24" s="69"/>
      <c r="P24" s="69">
        <v>0</v>
      </c>
      <c r="Q24" s="69">
        <v>0</v>
      </c>
      <c r="R24" s="69">
        <v>0</v>
      </c>
      <c r="S24" s="69">
        <v>0</v>
      </c>
      <c r="T24" s="69">
        <v>1</v>
      </c>
      <c r="U24" s="69">
        <v>0</v>
      </c>
      <c r="V24" s="296">
        <f t="shared" si="2"/>
        <v>17</v>
      </c>
    </row>
    <row r="25" spans="1:22" ht="39" customHeight="1">
      <c r="A25" s="72">
        <f t="shared" si="3"/>
        <v>20</v>
      </c>
      <c r="B25" s="282" t="s">
        <v>77</v>
      </c>
      <c r="C25" s="69">
        <v>0</v>
      </c>
      <c r="D25" s="69">
        <v>0</v>
      </c>
      <c r="E25" s="69">
        <v>0</v>
      </c>
      <c r="F25" s="69">
        <v>0</v>
      </c>
      <c r="G25" s="69"/>
      <c r="H25" s="69">
        <v>0</v>
      </c>
      <c r="I25" s="69">
        <v>0</v>
      </c>
      <c r="J25" s="69"/>
      <c r="K25" s="69">
        <v>0</v>
      </c>
      <c r="L25" s="69">
        <v>16</v>
      </c>
      <c r="M25" s="69"/>
      <c r="N25" s="69">
        <v>0</v>
      </c>
      <c r="O25" s="69"/>
      <c r="P25" s="69">
        <v>0</v>
      </c>
      <c r="Q25" s="69">
        <v>0</v>
      </c>
      <c r="R25" s="69">
        <v>0</v>
      </c>
      <c r="S25" s="69">
        <v>0</v>
      </c>
      <c r="T25" s="69"/>
      <c r="U25" s="69">
        <v>0</v>
      </c>
      <c r="V25" s="296">
        <f t="shared" si="2"/>
        <v>16</v>
      </c>
    </row>
    <row r="26" spans="1:22" ht="39" customHeight="1">
      <c r="A26" s="72">
        <f t="shared" si="3"/>
        <v>21</v>
      </c>
      <c r="B26" s="282" t="s">
        <v>52</v>
      </c>
      <c r="C26" s="69">
        <v>1</v>
      </c>
      <c r="D26" s="69">
        <v>0</v>
      </c>
      <c r="E26" s="69">
        <v>0</v>
      </c>
      <c r="F26" s="69">
        <v>0</v>
      </c>
      <c r="G26" s="69"/>
      <c r="H26" s="69">
        <v>0</v>
      </c>
      <c r="I26" s="69">
        <v>0</v>
      </c>
      <c r="J26" s="69"/>
      <c r="K26" s="69">
        <v>11</v>
      </c>
      <c r="L26" s="69">
        <v>1</v>
      </c>
      <c r="M26" s="69"/>
      <c r="N26" s="69">
        <v>0</v>
      </c>
      <c r="O26" s="69"/>
      <c r="P26" s="69">
        <v>0</v>
      </c>
      <c r="Q26" s="69">
        <v>0</v>
      </c>
      <c r="R26" s="69">
        <v>0</v>
      </c>
      <c r="S26" s="69">
        <v>0</v>
      </c>
      <c r="T26" s="69">
        <v>2</v>
      </c>
      <c r="U26" s="69">
        <v>0</v>
      </c>
      <c r="V26" s="296">
        <f t="shared" si="2"/>
        <v>15</v>
      </c>
    </row>
    <row r="27" spans="1:22" ht="39" customHeight="1">
      <c r="A27" s="72">
        <f t="shared" si="3"/>
        <v>22</v>
      </c>
      <c r="B27" s="282" t="s">
        <v>62</v>
      </c>
      <c r="C27" s="69">
        <v>0</v>
      </c>
      <c r="D27" s="69">
        <v>0</v>
      </c>
      <c r="E27" s="69">
        <v>0</v>
      </c>
      <c r="F27" s="69">
        <v>0</v>
      </c>
      <c r="G27" s="69"/>
      <c r="H27" s="69">
        <v>0</v>
      </c>
      <c r="I27" s="69">
        <v>0</v>
      </c>
      <c r="J27" s="69"/>
      <c r="K27" s="69">
        <v>11</v>
      </c>
      <c r="L27" s="69">
        <v>1</v>
      </c>
      <c r="M27" s="69"/>
      <c r="N27" s="69">
        <v>2</v>
      </c>
      <c r="O27" s="69"/>
      <c r="P27" s="69">
        <v>0</v>
      </c>
      <c r="Q27" s="69">
        <v>0</v>
      </c>
      <c r="R27" s="69">
        <v>0</v>
      </c>
      <c r="S27" s="69">
        <v>0</v>
      </c>
      <c r="T27" s="69"/>
      <c r="U27" s="69">
        <v>0</v>
      </c>
      <c r="V27" s="296">
        <f t="shared" si="2"/>
        <v>14</v>
      </c>
    </row>
    <row r="28" spans="1:22" ht="39" customHeight="1">
      <c r="A28" s="72">
        <f t="shared" si="3"/>
        <v>23</v>
      </c>
      <c r="B28" s="282" t="s">
        <v>54</v>
      </c>
      <c r="C28" s="69">
        <v>0</v>
      </c>
      <c r="D28" s="69">
        <v>0</v>
      </c>
      <c r="E28" s="69">
        <v>0</v>
      </c>
      <c r="F28" s="69">
        <v>0</v>
      </c>
      <c r="G28" s="69">
        <v>10</v>
      </c>
      <c r="H28" s="69">
        <v>1</v>
      </c>
      <c r="I28" s="69">
        <v>2</v>
      </c>
      <c r="J28" s="69"/>
      <c r="K28" s="69">
        <v>0</v>
      </c>
      <c r="L28" s="69">
        <v>0</v>
      </c>
      <c r="M28" s="69"/>
      <c r="N28" s="69">
        <v>0</v>
      </c>
      <c r="O28" s="69"/>
      <c r="P28" s="69">
        <v>0</v>
      </c>
      <c r="Q28" s="69">
        <v>0</v>
      </c>
      <c r="R28" s="69">
        <v>0</v>
      </c>
      <c r="S28" s="69">
        <v>0</v>
      </c>
      <c r="T28" s="69"/>
      <c r="U28" s="69">
        <v>0</v>
      </c>
      <c r="V28" s="296">
        <f t="shared" si="2"/>
        <v>13</v>
      </c>
    </row>
    <row r="29" spans="1:22" ht="39" customHeight="1">
      <c r="A29" s="72">
        <f t="shared" si="3"/>
        <v>24</v>
      </c>
      <c r="B29" s="282" t="s">
        <v>61</v>
      </c>
      <c r="C29" s="69">
        <v>0</v>
      </c>
      <c r="D29" s="69">
        <v>0</v>
      </c>
      <c r="E29" s="69">
        <v>0</v>
      </c>
      <c r="F29" s="69">
        <v>0</v>
      </c>
      <c r="G29" s="69"/>
      <c r="H29" s="69">
        <v>0</v>
      </c>
      <c r="I29" s="69">
        <v>0</v>
      </c>
      <c r="J29" s="69"/>
      <c r="K29" s="69">
        <v>12</v>
      </c>
      <c r="L29" s="69">
        <v>0</v>
      </c>
      <c r="M29" s="69"/>
      <c r="N29" s="69">
        <v>0</v>
      </c>
      <c r="O29" s="69"/>
      <c r="P29" s="69">
        <v>0</v>
      </c>
      <c r="Q29" s="69">
        <v>0</v>
      </c>
      <c r="R29" s="69">
        <v>0</v>
      </c>
      <c r="S29" s="69">
        <v>0</v>
      </c>
      <c r="T29" s="69">
        <v>1</v>
      </c>
      <c r="U29" s="69">
        <v>0</v>
      </c>
      <c r="V29" s="296">
        <f t="shared" si="2"/>
        <v>13</v>
      </c>
    </row>
    <row r="30" spans="1:22" ht="39" customHeight="1">
      <c r="A30" s="72">
        <f t="shared" si="3"/>
        <v>25</v>
      </c>
      <c r="B30" s="282" t="s">
        <v>53</v>
      </c>
      <c r="C30" s="69">
        <v>0</v>
      </c>
      <c r="D30" s="69">
        <v>0</v>
      </c>
      <c r="E30" s="69">
        <v>0</v>
      </c>
      <c r="F30" s="69">
        <v>0</v>
      </c>
      <c r="G30" s="69"/>
      <c r="H30" s="69">
        <v>0</v>
      </c>
      <c r="I30" s="69">
        <v>0</v>
      </c>
      <c r="J30" s="69"/>
      <c r="K30" s="69">
        <v>5</v>
      </c>
      <c r="L30" s="69">
        <v>1</v>
      </c>
      <c r="M30" s="69"/>
      <c r="N30" s="69">
        <v>0</v>
      </c>
      <c r="O30" s="69"/>
      <c r="P30" s="69">
        <v>0</v>
      </c>
      <c r="Q30" s="69">
        <v>0</v>
      </c>
      <c r="R30" s="69">
        <v>0</v>
      </c>
      <c r="S30" s="69">
        <v>0</v>
      </c>
      <c r="T30" s="69">
        <v>5</v>
      </c>
      <c r="U30" s="69">
        <v>0</v>
      </c>
      <c r="V30" s="296">
        <f t="shared" si="2"/>
        <v>11</v>
      </c>
    </row>
    <row r="31" spans="1:22" ht="39" customHeight="1">
      <c r="A31" s="72">
        <f t="shared" si="3"/>
        <v>26</v>
      </c>
      <c r="B31" s="282" t="s">
        <v>79</v>
      </c>
      <c r="C31" s="69">
        <v>0</v>
      </c>
      <c r="D31" s="69">
        <v>0</v>
      </c>
      <c r="E31" s="69">
        <v>0</v>
      </c>
      <c r="F31" s="69">
        <v>0</v>
      </c>
      <c r="G31" s="69"/>
      <c r="H31" s="69">
        <v>0</v>
      </c>
      <c r="I31" s="69">
        <v>0</v>
      </c>
      <c r="J31" s="69"/>
      <c r="K31" s="69">
        <v>8</v>
      </c>
      <c r="L31" s="69">
        <v>1</v>
      </c>
      <c r="M31" s="69">
        <v>2</v>
      </c>
      <c r="N31" s="69">
        <v>0</v>
      </c>
      <c r="O31" s="69"/>
      <c r="P31" s="69">
        <v>0</v>
      </c>
      <c r="Q31" s="69">
        <v>0</v>
      </c>
      <c r="R31" s="69">
        <v>0</v>
      </c>
      <c r="S31" s="69">
        <v>0</v>
      </c>
      <c r="T31" s="69"/>
      <c r="U31" s="69">
        <v>0</v>
      </c>
      <c r="V31" s="296">
        <f t="shared" si="2"/>
        <v>11</v>
      </c>
    </row>
    <row r="32" spans="1:22" ht="39" customHeight="1">
      <c r="A32" s="72">
        <f t="shared" si="3"/>
        <v>27</v>
      </c>
      <c r="B32" s="282" t="s">
        <v>80</v>
      </c>
      <c r="C32" s="69">
        <v>0</v>
      </c>
      <c r="D32" s="69">
        <v>0</v>
      </c>
      <c r="E32" s="69">
        <v>0</v>
      </c>
      <c r="F32" s="69">
        <v>0</v>
      </c>
      <c r="G32" s="69"/>
      <c r="H32" s="69">
        <v>0</v>
      </c>
      <c r="I32" s="69">
        <v>0</v>
      </c>
      <c r="J32" s="69"/>
      <c r="K32" s="69">
        <v>0</v>
      </c>
      <c r="L32" s="69">
        <v>10</v>
      </c>
      <c r="M32" s="69">
        <v>1</v>
      </c>
      <c r="N32" s="69">
        <v>0</v>
      </c>
      <c r="O32" s="69"/>
      <c r="P32" s="69">
        <v>0</v>
      </c>
      <c r="Q32" s="69">
        <v>0</v>
      </c>
      <c r="R32" s="69">
        <v>0</v>
      </c>
      <c r="S32" s="69">
        <v>0</v>
      </c>
      <c r="T32" s="69"/>
      <c r="U32" s="69">
        <v>0</v>
      </c>
      <c r="V32" s="296">
        <f t="shared" si="2"/>
        <v>11</v>
      </c>
    </row>
    <row r="33" spans="1:22" ht="39" customHeight="1">
      <c r="A33" s="72">
        <f t="shared" si="3"/>
        <v>28</v>
      </c>
      <c r="B33" s="282" t="s">
        <v>50</v>
      </c>
      <c r="C33" s="69">
        <v>0</v>
      </c>
      <c r="D33" s="69">
        <v>0</v>
      </c>
      <c r="E33" s="69">
        <v>0</v>
      </c>
      <c r="F33" s="69">
        <v>0</v>
      </c>
      <c r="G33" s="69"/>
      <c r="H33" s="69">
        <v>0</v>
      </c>
      <c r="I33" s="69">
        <v>0</v>
      </c>
      <c r="J33" s="69"/>
      <c r="K33" s="69">
        <v>0</v>
      </c>
      <c r="L33" s="69">
        <v>5</v>
      </c>
      <c r="M33" s="69">
        <v>3</v>
      </c>
      <c r="N33" s="69">
        <v>1</v>
      </c>
      <c r="O33" s="69"/>
      <c r="P33" s="69">
        <v>0</v>
      </c>
      <c r="Q33" s="69">
        <v>0</v>
      </c>
      <c r="R33" s="69">
        <v>0</v>
      </c>
      <c r="S33" s="69">
        <v>0</v>
      </c>
      <c r="T33" s="69"/>
      <c r="U33" s="69">
        <v>0</v>
      </c>
      <c r="V33" s="296">
        <f t="shared" si="2"/>
        <v>9</v>
      </c>
    </row>
    <row r="34" spans="1:22" ht="39" customHeight="1">
      <c r="A34" s="72">
        <f t="shared" si="3"/>
        <v>29</v>
      </c>
      <c r="B34" s="282" t="s">
        <v>190</v>
      </c>
      <c r="C34" s="69">
        <v>0</v>
      </c>
      <c r="D34" s="69">
        <v>0</v>
      </c>
      <c r="E34" s="69">
        <v>0</v>
      </c>
      <c r="F34" s="69">
        <v>0</v>
      </c>
      <c r="G34" s="69">
        <v>5</v>
      </c>
      <c r="H34" s="69">
        <v>0</v>
      </c>
      <c r="I34" s="69">
        <v>0</v>
      </c>
      <c r="J34" s="69"/>
      <c r="K34" s="69">
        <v>2</v>
      </c>
      <c r="L34" s="69">
        <v>0</v>
      </c>
      <c r="M34" s="69"/>
      <c r="N34" s="69">
        <v>0</v>
      </c>
      <c r="O34" s="69"/>
      <c r="P34" s="69">
        <v>0</v>
      </c>
      <c r="Q34" s="69">
        <v>0</v>
      </c>
      <c r="R34" s="69">
        <v>0</v>
      </c>
      <c r="S34" s="69">
        <v>0</v>
      </c>
      <c r="T34" s="69"/>
      <c r="U34" s="69">
        <v>0</v>
      </c>
      <c r="V34" s="296">
        <f t="shared" si="2"/>
        <v>7</v>
      </c>
    </row>
    <row r="35" spans="1:22" ht="39" customHeight="1">
      <c r="A35" s="72">
        <f t="shared" si="3"/>
        <v>30</v>
      </c>
      <c r="B35" s="282" t="s">
        <v>191</v>
      </c>
      <c r="C35" s="69">
        <v>0</v>
      </c>
      <c r="D35" s="69">
        <v>0</v>
      </c>
      <c r="E35" s="69">
        <v>0</v>
      </c>
      <c r="F35" s="69">
        <v>0</v>
      </c>
      <c r="G35" s="69"/>
      <c r="H35" s="69">
        <v>0</v>
      </c>
      <c r="I35" s="69">
        <v>0</v>
      </c>
      <c r="J35" s="69"/>
      <c r="K35" s="69">
        <v>0</v>
      </c>
      <c r="L35" s="69">
        <v>0</v>
      </c>
      <c r="M35" s="69"/>
      <c r="N35" s="69">
        <v>0</v>
      </c>
      <c r="O35" s="69">
        <v>7</v>
      </c>
      <c r="P35" s="69">
        <v>0</v>
      </c>
      <c r="Q35" s="69">
        <v>0</v>
      </c>
      <c r="R35" s="69">
        <v>0</v>
      </c>
      <c r="S35" s="69">
        <v>0</v>
      </c>
      <c r="T35" s="69"/>
      <c r="U35" s="69">
        <v>0</v>
      </c>
      <c r="V35" s="296">
        <f t="shared" si="2"/>
        <v>7</v>
      </c>
    </row>
    <row r="36" spans="1:22" ht="39" customHeight="1">
      <c r="A36" s="72">
        <f t="shared" si="3"/>
        <v>31</v>
      </c>
      <c r="B36" s="282" t="s">
        <v>68</v>
      </c>
      <c r="C36" s="69">
        <v>0</v>
      </c>
      <c r="D36" s="69">
        <v>0</v>
      </c>
      <c r="E36" s="69">
        <v>0</v>
      </c>
      <c r="F36" s="69">
        <v>0</v>
      </c>
      <c r="G36" s="69"/>
      <c r="H36" s="69">
        <v>0</v>
      </c>
      <c r="I36" s="69">
        <v>0</v>
      </c>
      <c r="J36" s="69"/>
      <c r="K36" s="69">
        <v>0</v>
      </c>
      <c r="L36" s="69">
        <v>6</v>
      </c>
      <c r="M36" s="69"/>
      <c r="N36" s="69">
        <v>1</v>
      </c>
      <c r="O36" s="69"/>
      <c r="P36" s="69">
        <v>0</v>
      </c>
      <c r="Q36" s="69">
        <v>0</v>
      </c>
      <c r="R36" s="69">
        <v>0</v>
      </c>
      <c r="S36" s="69">
        <v>0</v>
      </c>
      <c r="T36" s="69"/>
      <c r="U36" s="69">
        <v>0</v>
      </c>
      <c r="V36" s="296">
        <f t="shared" si="2"/>
        <v>7</v>
      </c>
    </row>
    <row r="37" spans="1:22" ht="39" customHeight="1">
      <c r="A37" s="72">
        <f t="shared" si="3"/>
        <v>32</v>
      </c>
      <c r="B37" s="282" t="s">
        <v>58</v>
      </c>
      <c r="C37" s="69">
        <v>0</v>
      </c>
      <c r="D37" s="69">
        <v>0</v>
      </c>
      <c r="E37" s="69">
        <v>0</v>
      </c>
      <c r="F37" s="69">
        <v>0</v>
      </c>
      <c r="G37" s="69"/>
      <c r="H37" s="69">
        <v>0</v>
      </c>
      <c r="I37" s="69">
        <v>0</v>
      </c>
      <c r="J37" s="69"/>
      <c r="K37" s="69">
        <v>0</v>
      </c>
      <c r="L37" s="69">
        <v>3</v>
      </c>
      <c r="M37" s="69"/>
      <c r="N37" s="69">
        <v>0</v>
      </c>
      <c r="O37" s="69"/>
      <c r="P37" s="69">
        <v>0</v>
      </c>
      <c r="Q37" s="69">
        <v>0</v>
      </c>
      <c r="R37" s="69">
        <v>0</v>
      </c>
      <c r="S37" s="69">
        <v>0</v>
      </c>
      <c r="T37" s="69"/>
      <c r="U37" s="69">
        <v>0</v>
      </c>
      <c r="V37" s="296">
        <f t="shared" si="2"/>
        <v>3</v>
      </c>
    </row>
    <row r="38" spans="1:22" ht="39" customHeight="1">
      <c r="A38" s="72">
        <f t="shared" si="3"/>
        <v>33</v>
      </c>
      <c r="B38" s="282" t="s">
        <v>65</v>
      </c>
      <c r="C38" s="69">
        <v>0</v>
      </c>
      <c r="D38" s="69">
        <v>0</v>
      </c>
      <c r="E38" s="69">
        <v>0</v>
      </c>
      <c r="F38" s="69">
        <v>0</v>
      </c>
      <c r="G38" s="69"/>
      <c r="H38" s="69">
        <v>0</v>
      </c>
      <c r="I38" s="69">
        <v>0</v>
      </c>
      <c r="J38" s="69"/>
      <c r="K38" s="69">
        <v>0</v>
      </c>
      <c r="L38" s="69">
        <v>0</v>
      </c>
      <c r="M38" s="69"/>
      <c r="N38" s="69">
        <v>0</v>
      </c>
      <c r="O38" s="69">
        <v>2</v>
      </c>
      <c r="P38" s="69">
        <v>0</v>
      </c>
      <c r="Q38" s="69">
        <v>0</v>
      </c>
      <c r="R38" s="69">
        <v>0</v>
      </c>
      <c r="S38" s="69">
        <v>0</v>
      </c>
      <c r="T38" s="69"/>
      <c r="U38" s="69">
        <v>0</v>
      </c>
      <c r="V38" s="296">
        <f t="shared" si="2"/>
        <v>2</v>
      </c>
    </row>
    <row r="39" spans="1:22" ht="39" customHeight="1">
      <c r="A39" s="72">
        <f t="shared" si="3"/>
        <v>34</v>
      </c>
      <c r="B39" s="282" t="s">
        <v>56</v>
      </c>
      <c r="C39" s="69">
        <v>0</v>
      </c>
      <c r="D39" s="69">
        <v>0</v>
      </c>
      <c r="E39" s="69">
        <v>0</v>
      </c>
      <c r="F39" s="69">
        <v>0</v>
      </c>
      <c r="G39" s="69"/>
      <c r="H39" s="69">
        <v>1</v>
      </c>
      <c r="I39" s="69">
        <v>0</v>
      </c>
      <c r="J39" s="69"/>
      <c r="K39" s="69">
        <v>0</v>
      </c>
      <c r="L39" s="69">
        <v>0</v>
      </c>
      <c r="M39" s="69"/>
      <c r="N39" s="69">
        <v>0</v>
      </c>
      <c r="O39" s="69"/>
      <c r="P39" s="69">
        <v>0</v>
      </c>
      <c r="Q39" s="69">
        <v>0</v>
      </c>
      <c r="R39" s="69">
        <v>0</v>
      </c>
      <c r="S39" s="69">
        <v>0</v>
      </c>
      <c r="T39" s="69"/>
      <c r="U39" s="69">
        <v>0</v>
      </c>
      <c r="V39" s="296">
        <f t="shared" si="2"/>
        <v>1</v>
      </c>
    </row>
    <row r="40" spans="1:22" ht="39" customHeight="1">
      <c r="A40" s="72">
        <f t="shared" si="3"/>
        <v>35</v>
      </c>
      <c r="B40" s="282" t="s">
        <v>64</v>
      </c>
      <c r="C40" s="69">
        <v>0</v>
      </c>
      <c r="D40" s="69">
        <v>0</v>
      </c>
      <c r="E40" s="69">
        <v>0</v>
      </c>
      <c r="F40" s="69">
        <v>0</v>
      </c>
      <c r="G40" s="69"/>
      <c r="H40" s="69">
        <v>0</v>
      </c>
      <c r="I40" s="69">
        <v>0</v>
      </c>
      <c r="J40" s="69"/>
      <c r="K40" s="69">
        <v>0</v>
      </c>
      <c r="L40" s="69">
        <v>0</v>
      </c>
      <c r="M40" s="69"/>
      <c r="N40" s="69">
        <v>0</v>
      </c>
      <c r="O40" s="69"/>
      <c r="P40" s="69">
        <v>0</v>
      </c>
      <c r="Q40" s="69">
        <v>0</v>
      </c>
      <c r="R40" s="69">
        <v>0</v>
      </c>
      <c r="S40" s="69">
        <v>0</v>
      </c>
      <c r="T40" s="69"/>
      <c r="U40" s="69">
        <v>0</v>
      </c>
      <c r="V40" s="296">
        <f t="shared" si="2"/>
        <v>0</v>
      </c>
    </row>
    <row r="41" spans="1:22" s="66" customFormat="1" ht="39" customHeight="1"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3"/>
    </row>
    <row r="42" spans="1:22" s="66" customFormat="1" ht="39" customHeight="1"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3"/>
    </row>
    <row r="43" spans="1:22" s="66" customFormat="1" ht="39" customHeight="1"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3"/>
    </row>
    <row r="44" spans="1:22" s="66" customFormat="1" ht="39" customHeight="1"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3"/>
    </row>
    <row r="45" spans="1:22" s="66" customFormat="1" ht="39" customHeight="1"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3"/>
    </row>
    <row r="46" spans="1:22" s="66" customFormat="1" ht="39" customHeight="1"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3"/>
    </row>
    <row r="47" spans="1:22" s="66" customFormat="1" ht="39" customHeight="1"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3"/>
    </row>
    <row r="48" spans="1:22" s="66" customFormat="1" ht="39" customHeight="1"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3"/>
    </row>
    <row r="49" spans="3:22" s="66" customFormat="1" ht="39" customHeight="1"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3"/>
    </row>
    <row r="50" spans="3:22" s="66" customFormat="1" ht="39" customHeight="1"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3"/>
    </row>
    <row r="51" spans="3:22" s="66" customFormat="1" ht="39" customHeight="1"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3"/>
    </row>
    <row r="52" spans="3:22" s="66" customFormat="1" ht="39" customHeight="1"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3"/>
    </row>
    <row r="53" spans="3:22" s="66" customFormat="1" ht="39" customHeight="1"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3"/>
    </row>
    <row r="54" spans="3:22" s="66" customFormat="1" ht="39" customHeight="1"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3"/>
    </row>
    <row r="55" spans="3:22" s="66" customFormat="1" ht="39" customHeight="1">
      <c r="C55" s="82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3"/>
    </row>
    <row r="56" spans="3:22" s="66" customFormat="1" ht="39" customHeight="1"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3"/>
    </row>
    <row r="57" spans="3:22" s="66" customFormat="1" ht="39" customHeight="1"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3"/>
    </row>
    <row r="58" spans="3:22" s="66" customFormat="1" ht="39" customHeight="1"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3"/>
    </row>
    <row r="59" spans="3:22" s="66" customFormat="1" ht="39" customHeight="1"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3"/>
    </row>
    <row r="60" spans="3:22" s="66" customFormat="1" ht="39" customHeight="1"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3"/>
    </row>
    <row r="61" spans="3:22" s="66" customFormat="1" ht="39" customHeight="1"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3"/>
    </row>
    <row r="62" spans="3:22" s="66" customFormat="1" ht="39" customHeight="1"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3"/>
    </row>
    <row r="63" spans="3:22" s="66" customFormat="1" ht="39" customHeight="1"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3"/>
    </row>
    <row r="64" spans="3:22" s="66" customFormat="1" ht="39" customHeight="1"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3"/>
    </row>
    <row r="65" spans="3:22" s="66" customFormat="1" ht="39" customHeight="1"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3"/>
    </row>
    <row r="66" spans="3:22" s="66" customFormat="1" ht="39" customHeight="1"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2"/>
      <c r="T66" s="82"/>
      <c r="U66" s="82"/>
      <c r="V66" s="83"/>
    </row>
    <row r="67" spans="3:22" s="66" customFormat="1" ht="39" customHeight="1"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3"/>
    </row>
    <row r="68" spans="3:22" s="66" customFormat="1" ht="39" customHeight="1">
      <c r="C68" s="82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2"/>
      <c r="T68" s="82"/>
      <c r="U68" s="82"/>
      <c r="V68" s="83"/>
    </row>
    <row r="69" spans="3:22" s="66" customFormat="1" ht="39" customHeight="1"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3"/>
    </row>
    <row r="70" spans="3:22" s="66" customFormat="1" ht="39" customHeight="1"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3"/>
    </row>
    <row r="71" spans="3:22" s="66" customFormat="1" ht="39" customHeight="1"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2"/>
      <c r="T71" s="82"/>
      <c r="U71" s="82"/>
      <c r="V71" s="83"/>
    </row>
    <row r="72" spans="3:22" s="66" customFormat="1" ht="39" customHeight="1">
      <c r="C72" s="82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3"/>
    </row>
    <row r="73" spans="3:22" s="66" customFormat="1" ht="39" customHeight="1">
      <c r="C73" s="82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2"/>
      <c r="T73" s="82"/>
      <c r="U73" s="82"/>
      <c r="V73" s="83"/>
    </row>
    <row r="74" spans="3:22" s="66" customFormat="1" ht="39" customHeight="1">
      <c r="C74" s="82"/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83"/>
    </row>
    <row r="75" spans="3:22" s="66" customFormat="1" ht="39" customHeight="1">
      <c r="C75" s="82"/>
      <c r="D75" s="82"/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82"/>
      <c r="P75" s="82"/>
      <c r="Q75" s="82"/>
      <c r="R75" s="82"/>
      <c r="S75" s="82"/>
      <c r="T75" s="82"/>
      <c r="U75" s="82"/>
      <c r="V75" s="83"/>
    </row>
    <row r="76" spans="3:22" s="66" customFormat="1" ht="39" customHeight="1">
      <c r="C76" s="82"/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82"/>
      <c r="V76" s="83"/>
    </row>
    <row r="77" spans="3:22" s="66" customFormat="1" ht="39" customHeight="1">
      <c r="C77" s="82"/>
      <c r="D77" s="82"/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82"/>
      <c r="V77" s="83"/>
    </row>
    <row r="78" spans="3:22" s="66" customFormat="1" ht="39" customHeight="1"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3"/>
    </row>
    <row r="79" spans="3:22" s="66" customFormat="1" ht="39" customHeight="1"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2"/>
      <c r="T79" s="82"/>
      <c r="U79" s="82"/>
      <c r="V79" s="83"/>
    </row>
    <row r="80" spans="3:22" s="66" customFormat="1" ht="39" customHeight="1"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82"/>
      <c r="P80" s="82"/>
      <c r="Q80" s="82"/>
      <c r="R80" s="82"/>
      <c r="S80" s="82"/>
      <c r="T80" s="82"/>
      <c r="U80" s="82"/>
      <c r="V80" s="83"/>
    </row>
    <row r="81" spans="3:22" s="66" customFormat="1" ht="39" customHeight="1"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82"/>
      <c r="P81" s="82"/>
      <c r="Q81" s="82"/>
      <c r="R81" s="82"/>
      <c r="S81" s="82"/>
      <c r="T81" s="82"/>
      <c r="U81" s="82"/>
      <c r="V81" s="83"/>
    </row>
    <row r="82" spans="3:22" s="66" customFormat="1" ht="39" customHeight="1"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2"/>
      <c r="T82" s="82"/>
      <c r="U82" s="82"/>
      <c r="V82" s="83"/>
    </row>
    <row r="83" spans="3:22" s="66" customFormat="1" ht="39" customHeight="1"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2"/>
      <c r="T83" s="82"/>
      <c r="U83" s="82"/>
      <c r="V83" s="83"/>
    </row>
    <row r="84" spans="3:22" s="66" customFormat="1" ht="39" customHeight="1"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2"/>
      <c r="T84" s="82"/>
      <c r="U84" s="82"/>
      <c r="V84" s="83"/>
    </row>
    <row r="85" spans="3:22" s="66" customFormat="1" ht="39" customHeight="1"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2"/>
      <c r="T85" s="82"/>
      <c r="U85" s="82"/>
      <c r="V85" s="83"/>
    </row>
    <row r="86" spans="3:22" s="66" customFormat="1" ht="39" customHeight="1"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2"/>
      <c r="T86" s="82"/>
      <c r="U86" s="82"/>
      <c r="V86" s="83"/>
    </row>
    <row r="87" spans="3:22" s="66" customFormat="1" ht="39" customHeight="1"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2"/>
      <c r="T87" s="82"/>
      <c r="U87" s="82"/>
      <c r="V87" s="83"/>
    </row>
    <row r="88" spans="3:22" s="66" customFormat="1" ht="39" customHeight="1"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82"/>
      <c r="Q88" s="82"/>
      <c r="R88" s="82"/>
      <c r="S88" s="82"/>
      <c r="T88" s="82"/>
      <c r="U88" s="82"/>
      <c r="V88" s="83"/>
    </row>
    <row r="89" spans="3:22" s="66" customFormat="1" ht="39" customHeight="1"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82"/>
      <c r="N89" s="82"/>
      <c r="O89" s="82"/>
      <c r="P89" s="82"/>
      <c r="Q89" s="82"/>
      <c r="R89" s="82"/>
      <c r="S89" s="82"/>
      <c r="T89" s="82"/>
      <c r="U89" s="82"/>
      <c r="V89" s="83"/>
    </row>
    <row r="90" spans="3:22" s="66" customFormat="1" ht="39" customHeight="1"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82"/>
      <c r="P90" s="82"/>
      <c r="Q90" s="82"/>
      <c r="R90" s="82"/>
      <c r="S90" s="82"/>
      <c r="T90" s="82"/>
      <c r="U90" s="82"/>
      <c r="V90" s="83"/>
    </row>
    <row r="91" spans="3:22" s="66" customFormat="1" ht="39" customHeight="1"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82"/>
      <c r="N91" s="82"/>
      <c r="O91" s="82"/>
      <c r="P91" s="82"/>
      <c r="Q91" s="82"/>
      <c r="R91" s="82"/>
      <c r="S91" s="82"/>
      <c r="T91" s="82"/>
      <c r="U91" s="82"/>
      <c r="V91" s="83"/>
    </row>
    <row r="92" spans="3:22" s="66" customFormat="1" ht="39" customHeight="1">
      <c r="C92" s="82"/>
      <c r="D92" s="82"/>
      <c r="E92" s="82"/>
      <c r="F92" s="82"/>
      <c r="G92" s="82"/>
      <c r="H92" s="82"/>
      <c r="I92" s="82"/>
      <c r="J92" s="82"/>
      <c r="K92" s="82"/>
      <c r="L92" s="82"/>
      <c r="M92" s="82"/>
      <c r="N92" s="82"/>
      <c r="O92" s="82"/>
      <c r="P92" s="82"/>
      <c r="Q92" s="82"/>
      <c r="R92" s="82"/>
      <c r="S92" s="82"/>
      <c r="T92" s="82"/>
      <c r="U92" s="82"/>
      <c r="V92" s="83"/>
    </row>
    <row r="93" spans="3:22" s="66" customFormat="1" ht="39" customHeight="1">
      <c r="C93" s="82"/>
      <c r="D93" s="82"/>
      <c r="E93" s="82"/>
      <c r="F93" s="82"/>
      <c r="G93" s="82"/>
      <c r="H93" s="82"/>
      <c r="I93" s="82"/>
      <c r="J93" s="82"/>
      <c r="K93" s="82"/>
      <c r="L93" s="82"/>
      <c r="M93" s="82"/>
      <c r="N93" s="82"/>
      <c r="O93" s="82"/>
      <c r="P93" s="82"/>
      <c r="Q93" s="82"/>
      <c r="R93" s="82"/>
      <c r="S93" s="82"/>
      <c r="T93" s="82"/>
      <c r="U93" s="82"/>
      <c r="V93" s="83"/>
    </row>
    <row r="94" spans="3:22" s="66" customFormat="1" ht="39" customHeight="1">
      <c r="C94" s="82"/>
      <c r="D94" s="82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82"/>
      <c r="T94" s="82"/>
      <c r="U94" s="82"/>
      <c r="V94" s="83"/>
    </row>
    <row r="95" spans="3:22" s="66" customFormat="1" ht="39" customHeight="1">
      <c r="C95" s="82"/>
      <c r="D95" s="82"/>
      <c r="E95" s="82"/>
      <c r="F95" s="82"/>
      <c r="G95" s="82"/>
      <c r="H95" s="82"/>
      <c r="I95" s="82"/>
      <c r="J95" s="82"/>
      <c r="K95" s="82"/>
      <c r="L95" s="82"/>
      <c r="M95" s="82"/>
      <c r="N95" s="82"/>
      <c r="O95" s="82"/>
      <c r="P95" s="82"/>
      <c r="Q95" s="82"/>
      <c r="R95" s="82"/>
      <c r="S95" s="82"/>
      <c r="T95" s="82"/>
      <c r="U95" s="82"/>
      <c r="V95" s="83"/>
    </row>
    <row r="96" spans="3:22" s="66" customFormat="1" ht="39" customHeight="1">
      <c r="C96" s="82"/>
      <c r="D96" s="82"/>
      <c r="E96" s="82"/>
      <c r="F96" s="82"/>
      <c r="G96" s="82"/>
      <c r="H96" s="82"/>
      <c r="I96" s="82"/>
      <c r="J96" s="82"/>
      <c r="K96" s="82"/>
      <c r="L96" s="82"/>
      <c r="M96" s="82"/>
      <c r="N96" s="82"/>
      <c r="O96" s="82"/>
      <c r="P96" s="82"/>
      <c r="Q96" s="82"/>
      <c r="R96" s="82"/>
      <c r="S96" s="82"/>
      <c r="T96" s="82"/>
      <c r="U96" s="82"/>
      <c r="V96" s="83"/>
    </row>
    <row r="97" spans="3:22" s="66" customFormat="1" ht="39" customHeight="1">
      <c r="C97" s="82"/>
      <c r="D97" s="82"/>
      <c r="E97" s="82"/>
      <c r="F97" s="82"/>
      <c r="G97" s="82"/>
      <c r="H97" s="82"/>
      <c r="I97" s="82"/>
      <c r="J97" s="82"/>
      <c r="K97" s="82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83"/>
    </row>
    <row r="98" spans="3:22" s="66" customFormat="1" ht="39" customHeight="1"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3"/>
    </row>
    <row r="99" spans="3:22" s="66" customFormat="1" ht="39" customHeight="1">
      <c r="C99" s="82"/>
      <c r="D99" s="82"/>
      <c r="E99" s="82"/>
      <c r="F99" s="82"/>
      <c r="G99" s="82"/>
      <c r="H99" s="82"/>
      <c r="I99" s="82"/>
      <c r="J99" s="82"/>
      <c r="K99" s="82"/>
      <c r="L99" s="82"/>
      <c r="M99" s="82"/>
      <c r="N99" s="82"/>
      <c r="O99" s="82"/>
      <c r="P99" s="82"/>
      <c r="Q99" s="82"/>
      <c r="R99" s="82"/>
      <c r="S99" s="82"/>
      <c r="T99" s="82"/>
      <c r="U99" s="82"/>
      <c r="V99" s="83"/>
    </row>
    <row r="100" spans="3:22" s="66" customFormat="1" ht="39" customHeight="1">
      <c r="C100" s="82"/>
      <c r="D100" s="82"/>
      <c r="E100" s="82"/>
      <c r="F100" s="82"/>
      <c r="G100" s="82"/>
      <c r="H100" s="82"/>
      <c r="I100" s="82"/>
      <c r="J100" s="82"/>
      <c r="K100" s="82"/>
      <c r="L100" s="82"/>
      <c r="M100" s="82"/>
      <c r="N100" s="82"/>
      <c r="O100" s="82"/>
      <c r="P100" s="82"/>
      <c r="Q100" s="82"/>
      <c r="R100" s="82"/>
      <c r="S100" s="82"/>
      <c r="T100" s="82"/>
      <c r="U100" s="82"/>
      <c r="V100" s="83"/>
    </row>
    <row r="101" spans="3:22" s="66" customFormat="1" ht="39" customHeight="1">
      <c r="C101" s="82"/>
      <c r="D101" s="82"/>
      <c r="E101" s="82"/>
      <c r="F101" s="82"/>
      <c r="G101" s="82"/>
      <c r="H101" s="82"/>
      <c r="I101" s="82"/>
      <c r="J101" s="82"/>
      <c r="K101" s="82"/>
      <c r="L101" s="82"/>
      <c r="M101" s="82"/>
      <c r="N101" s="82"/>
      <c r="O101" s="82"/>
      <c r="P101" s="82"/>
      <c r="Q101" s="82"/>
      <c r="R101" s="82"/>
      <c r="S101" s="82"/>
      <c r="T101" s="82"/>
      <c r="U101" s="82"/>
      <c r="V101" s="83"/>
    </row>
    <row r="102" spans="3:22" s="66" customFormat="1" ht="39" customHeight="1">
      <c r="C102" s="82"/>
      <c r="D102" s="82"/>
      <c r="E102" s="82"/>
      <c r="F102" s="82"/>
      <c r="G102" s="82"/>
      <c r="H102" s="82"/>
      <c r="I102" s="82"/>
      <c r="J102" s="82"/>
      <c r="K102" s="82"/>
      <c r="L102" s="82"/>
      <c r="M102" s="82"/>
      <c r="N102" s="82"/>
      <c r="O102" s="82"/>
      <c r="P102" s="82"/>
      <c r="Q102" s="82"/>
      <c r="R102" s="82"/>
      <c r="S102" s="82"/>
      <c r="T102" s="82"/>
      <c r="U102" s="82"/>
      <c r="V102" s="83"/>
    </row>
    <row r="103" spans="3:22" s="66" customFormat="1" ht="39" customHeight="1">
      <c r="C103" s="82"/>
      <c r="D103" s="82"/>
      <c r="E103" s="82"/>
      <c r="F103" s="82"/>
      <c r="G103" s="82"/>
      <c r="H103" s="82"/>
      <c r="I103" s="82"/>
      <c r="J103" s="82"/>
      <c r="K103" s="82"/>
      <c r="L103" s="82"/>
      <c r="M103" s="82"/>
      <c r="N103" s="82"/>
      <c r="O103" s="82"/>
      <c r="P103" s="82"/>
      <c r="Q103" s="82"/>
      <c r="R103" s="82"/>
      <c r="S103" s="82"/>
      <c r="T103" s="82"/>
      <c r="U103" s="82"/>
      <c r="V103" s="83"/>
    </row>
    <row r="104" spans="3:22" s="66" customFormat="1" ht="39" customHeight="1">
      <c r="C104" s="82"/>
      <c r="D104" s="82"/>
      <c r="E104" s="82"/>
      <c r="F104" s="82"/>
      <c r="G104" s="82"/>
      <c r="H104" s="82"/>
      <c r="I104" s="82"/>
      <c r="J104" s="82"/>
      <c r="K104" s="82"/>
      <c r="L104" s="82"/>
      <c r="M104" s="82"/>
      <c r="N104" s="82"/>
      <c r="O104" s="82"/>
      <c r="P104" s="82"/>
      <c r="Q104" s="82"/>
      <c r="R104" s="82"/>
      <c r="S104" s="82"/>
      <c r="T104" s="82"/>
      <c r="U104" s="82"/>
      <c r="V104" s="83"/>
    </row>
    <row r="105" spans="3:22" s="66" customFormat="1" ht="39" customHeight="1">
      <c r="C105" s="82"/>
      <c r="D105" s="82"/>
      <c r="E105" s="82"/>
      <c r="F105" s="82"/>
      <c r="G105" s="82"/>
      <c r="H105" s="82"/>
      <c r="I105" s="82"/>
      <c r="J105" s="82"/>
      <c r="K105" s="82"/>
      <c r="L105" s="82"/>
      <c r="M105" s="82"/>
      <c r="N105" s="82"/>
      <c r="O105" s="82"/>
      <c r="P105" s="82"/>
      <c r="Q105" s="82"/>
      <c r="R105" s="82"/>
      <c r="S105" s="82"/>
      <c r="T105" s="82"/>
      <c r="U105" s="82"/>
      <c r="V105" s="83"/>
    </row>
    <row r="106" spans="3:22" s="66" customFormat="1" ht="39" customHeight="1">
      <c r="C106" s="82"/>
      <c r="D106" s="82"/>
      <c r="E106" s="82"/>
      <c r="F106" s="82"/>
      <c r="G106" s="82"/>
      <c r="H106" s="82"/>
      <c r="I106" s="82"/>
      <c r="J106" s="82"/>
      <c r="K106" s="82"/>
      <c r="L106" s="82"/>
      <c r="M106" s="82"/>
      <c r="N106" s="82"/>
      <c r="O106" s="82"/>
      <c r="P106" s="82"/>
      <c r="Q106" s="82"/>
      <c r="R106" s="82"/>
      <c r="S106" s="82"/>
      <c r="T106" s="82"/>
      <c r="U106" s="82"/>
      <c r="V106" s="83"/>
    </row>
    <row r="107" spans="3:22" s="66" customFormat="1" ht="39" customHeight="1"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82"/>
      <c r="N107" s="82"/>
      <c r="O107" s="82"/>
      <c r="P107" s="82"/>
      <c r="Q107" s="82"/>
      <c r="R107" s="82"/>
      <c r="S107" s="82"/>
      <c r="T107" s="82"/>
      <c r="U107" s="82"/>
      <c r="V107" s="83"/>
    </row>
    <row r="108" spans="3:22" s="66" customFormat="1" ht="39" customHeight="1"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3"/>
    </row>
    <row r="109" spans="3:22" s="66" customFormat="1" ht="39" customHeight="1">
      <c r="C109" s="82"/>
      <c r="D109" s="82"/>
      <c r="E109" s="82"/>
      <c r="F109" s="82"/>
      <c r="G109" s="82"/>
      <c r="H109" s="82"/>
      <c r="I109" s="82"/>
      <c r="J109" s="82"/>
      <c r="K109" s="82"/>
      <c r="L109" s="82"/>
      <c r="M109" s="82"/>
      <c r="N109" s="82"/>
      <c r="O109" s="82"/>
      <c r="P109" s="82"/>
      <c r="Q109" s="82"/>
      <c r="R109" s="82"/>
      <c r="S109" s="82"/>
      <c r="T109" s="82"/>
      <c r="U109" s="82"/>
      <c r="V109" s="83"/>
    </row>
    <row r="110" spans="3:22" s="66" customFormat="1" ht="39" customHeight="1">
      <c r="C110" s="82"/>
      <c r="D110" s="82"/>
      <c r="E110" s="82"/>
      <c r="F110" s="82"/>
      <c r="G110" s="82"/>
      <c r="H110" s="82"/>
      <c r="I110" s="82"/>
      <c r="J110" s="82"/>
      <c r="K110" s="82"/>
      <c r="L110" s="82"/>
      <c r="M110" s="82"/>
      <c r="N110" s="82"/>
      <c r="O110" s="82"/>
      <c r="P110" s="82"/>
      <c r="Q110" s="82"/>
      <c r="R110" s="82"/>
      <c r="S110" s="82"/>
      <c r="T110" s="82"/>
      <c r="U110" s="82"/>
      <c r="V110" s="83"/>
    </row>
    <row r="111" spans="3:22" s="66" customFormat="1" ht="39" customHeight="1">
      <c r="C111" s="82"/>
      <c r="D111" s="82"/>
      <c r="E111" s="82"/>
      <c r="F111" s="82"/>
      <c r="G111" s="82"/>
      <c r="H111" s="82"/>
      <c r="I111" s="82"/>
      <c r="J111" s="82"/>
      <c r="K111" s="82"/>
      <c r="L111" s="82"/>
      <c r="M111" s="82"/>
      <c r="N111" s="82"/>
      <c r="O111" s="82"/>
      <c r="P111" s="82"/>
      <c r="Q111" s="82"/>
      <c r="R111" s="82"/>
      <c r="S111" s="82"/>
      <c r="T111" s="82"/>
      <c r="U111" s="82"/>
      <c r="V111" s="83"/>
    </row>
    <row r="112" spans="3:22" s="66" customFormat="1" ht="39" customHeight="1">
      <c r="C112" s="82"/>
      <c r="D112" s="82"/>
      <c r="E112" s="82"/>
      <c r="F112" s="82"/>
      <c r="G112" s="82"/>
      <c r="H112" s="82"/>
      <c r="I112" s="82"/>
      <c r="J112" s="82"/>
      <c r="K112" s="82"/>
      <c r="L112" s="82"/>
      <c r="M112" s="82"/>
      <c r="N112" s="82"/>
      <c r="O112" s="82"/>
      <c r="P112" s="82"/>
      <c r="Q112" s="82"/>
      <c r="R112" s="82"/>
      <c r="S112" s="82"/>
      <c r="T112" s="82"/>
      <c r="U112" s="82"/>
      <c r="V112" s="83"/>
    </row>
    <row r="113" spans="3:22" s="66" customFormat="1" ht="39" customHeight="1">
      <c r="C113" s="82"/>
      <c r="D113" s="82"/>
      <c r="E113" s="82"/>
      <c r="F113" s="82"/>
      <c r="G113" s="82"/>
      <c r="H113" s="82"/>
      <c r="I113" s="82"/>
      <c r="J113" s="82"/>
      <c r="K113" s="82"/>
      <c r="L113" s="82"/>
      <c r="M113" s="82"/>
      <c r="N113" s="82"/>
      <c r="O113" s="82"/>
      <c r="P113" s="82"/>
      <c r="Q113" s="82"/>
      <c r="R113" s="82"/>
      <c r="S113" s="82"/>
      <c r="T113" s="82"/>
      <c r="U113" s="82"/>
      <c r="V113" s="83"/>
    </row>
    <row r="114" spans="3:22" s="66" customFormat="1" ht="39" customHeight="1">
      <c r="C114" s="82"/>
      <c r="D114" s="82"/>
      <c r="E114" s="82"/>
      <c r="F114" s="82"/>
      <c r="G114" s="82"/>
      <c r="H114" s="82"/>
      <c r="I114" s="82"/>
      <c r="J114" s="82"/>
      <c r="K114" s="82"/>
      <c r="L114" s="82"/>
      <c r="M114" s="82"/>
      <c r="N114" s="82"/>
      <c r="O114" s="82"/>
      <c r="P114" s="82"/>
      <c r="Q114" s="82"/>
      <c r="R114" s="82"/>
      <c r="S114" s="82"/>
      <c r="T114" s="82"/>
      <c r="U114" s="82"/>
      <c r="V114" s="83"/>
    </row>
    <row r="115" spans="3:22" s="66" customFormat="1" ht="39" customHeight="1">
      <c r="C115" s="82"/>
      <c r="D115" s="82"/>
      <c r="E115" s="82"/>
      <c r="F115" s="82"/>
      <c r="G115" s="82"/>
      <c r="H115" s="82"/>
      <c r="I115" s="82"/>
      <c r="J115" s="82"/>
      <c r="K115" s="82"/>
      <c r="L115" s="82"/>
      <c r="M115" s="82"/>
      <c r="N115" s="82"/>
      <c r="O115" s="82"/>
      <c r="P115" s="82"/>
      <c r="Q115" s="82"/>
      <c r="R115" s="82"/>
      <c r="S115" s="82"/>
      <c r="T115" s="82"/>
      <c r="U115" s="82"/>
      <c r="V115" s="83"/>
    </row>
    <row r="116" spans="3:22" s="66" customFormat="1" ht="39" customHeight="1">
      <c r="C116" s="82"/>
      <c r="D116" s="82"/>
      <c r="E116" s="82"/>
      <c r="F116" s="82"/>
      <c r="G116" s="82"/>
      <c r="H116" s="82"/>
      <c r="I116" s="82"/>
      <c r="J116" s="82"/>
      <c r="K116" s="82"/>
      <c r="L116" s="82"/>
      <c r="M116" s="82"/>
      <c r="N116" s="82"/>
      <c r="O116" s="82"/>
      <c r="P116" s="82"/>
      <c r="Q116" s="82"/>
      <c r="R116" s="82"/>
      <c r="S116" s="82"/>
      <c r="T116" s="82"/>
      <c r="U116" s="82"/>
      <c r="V116" s="83"/>
    </row>
    <row r="117" spans="3:22" s="66" customFormat="1" ht="39" customHeight="1">
      <c r="C117" s="82"/>
      <c r="D117" s="82"/>
      <c r="E117" s="82"/>
      <c r="F117" s="82"/>
      <c r="G117" s="82"/>
      <c r="H117" s="82"/>
      <c r="I117" s="82"/>
      <c r="J117" s="82"/>
      <c r="K117" s="82"/>
      <c r="L117" s="82"/>
      <c r="M117" s="82"/>
      <c r="N117" s="82"/>
      <c r="O117" s="82"/>
      <c r="P117" s="82"/>
      <c r="Q117" s="82"/>
      <c r="R117" s="82"/>
      <c r="S117" s="82"/>
      <c r="T117" s="82"/>
      <c r="U117" s="82"/>
      <c r="V117" s="83"/>
    </row>
    <row r="118" spans="3:22" s="66" customFormat="1" ht="39" customHeight="1">
      <c r="C118" s="82"/>
      <c r="D118" s="82"/>
      <c r="E118" s="82"/>
      <c r="F118" s="82"/>
      <c r="G118" s="82"/>
      <c r="H118" s="82"/>
      <c r="I118" s="82"/>
      <c r="J118" s="82"/>
      <c r="K118" s="82"/>
      <c r="L118" s="82"/>
      <c r="M118" s="82"/>
      <c r="N118" s="82"/>
      <c r="O118" s="82"/>
      <c r="P118" s="82"/>
      <c r="Q118" s="82"/>
      <c r="R118" s="82"/>
      <c r="S118" s="82"/>
      <c r="T118" s="82"/>
      <c r="U118" s="82"/>
      <c r="V118" s="83"/>
    </row>
    <row r="119" spans="3:22" s="66" customFormat="1" ht="39" customHeight="1">
      <c r="C119" s="82"/>
      <c r="D119" s="82"/>
      <c r="E119" s="82"/>
      <c r="F119" s="82"/>
      <c r="G119" s="82"/>
      <c r="H119" s="82"/>
      <c r="I119" s="82"/>
      <c r="J119" s="82"/>
      <c r="K119" s="82"/>
      <c r="L119" s="82"/>
      <c r="M119" s="82"/>
      <c r="N119" s="82"/>
      <c r="O119" s="82"/>
      <c r="P119" s="82"/>
      <c r="Q119" s="82"/>
      <c r="R119" s="82"/>
      <c r="S119" s="82"/>
      <c r="T119" s="82"/>
      <c r="U119" s="82"/>
      <c r="V119" s="83"/>
    </row>
    <row r="120" spans="3:22" s="66" customFormat="1" ht="39" customHeight="1">
      <c r="C120" s="82"/>
      <c r="D120" s="82"/>
      <c r="E120" s="82"/>
      <c r="F120" s="82"/>
      <c r="G120" s="82"/>
      <c r="H120" s="82"/>
      <c r="I120" s="82"/>
      <c r="J120" s="82"/>
      <c r="K120" s="82"/>
      <c r="L120" s="82"/>
      <c r="M120" s="82"/>
      <c r="N120" s="82"/>
      <c r="O120" s="82"/>
      <c r="P120" s="82"/>
      <c r="Q120" s="82"/>
      <c r="R120" s="82"/>
      <c r="S120" s="82"/>
      <c r="T120" s="82"/>
      <c r="U120" s="82"/>
      <c r="V120" s="83"/>
    </row>
    <row r="121" spans="3:22" s="66" customFormat="1" ht="39" customHeight="1">
      <c r="C121" s="82"/>
      <c r="D121" s="82"/>
      <c r="E121" s="82"/>
      <c r="F121" s="82"/>
      <c r="G121" s="82"/>
      <c r="H121" s="82"/>
      <c r="I121" s="82"/>
      <c r="J121" s="82"/>
      <c r="K121" s="82"/>
      <c r="L121" s="82"/>
      <c r="M121" s="82"/>
      <c r="N121" s="82"/>
      <c r="O121" s="82"/>
      <c r="P121" s="82"/>
      <c r="Q121" s="82"/>
      <c r="R121" s="82"/>
      <c r="S121" s="82"/>
      <c r="T121" s="82"/>
      <c r="U121" s="82"/>
      <c r="V121" s="83"/>
    </row>
    <row r="122" spans="3:22" s="66" customFormat="1" ht="39" customHeight="1">
      <c r="C122" s="82"/>
      <c r="D122" s="82"/>
      <c r="E122" s="82"/>
      <c r="F122" s="82"/>
      <c r="G122" s="82"/>
      <c r="H122" s="82"/>
      <c r="I122" s="82"/>
      <c r="J122" s="82"/>
      <c r="K122" s="82"/>
      <c r="L122" s="82"/>
      <c r="M122" s="82"/>
      <c r="N122" s="82"/>
      <c r="O122" s="82"/>
      <c r="P122" s="82"/>
      <c r="Q122" s="82"/>
      <c r="R122" s="82"/>
      <c r="S122" s="82"/>
      <c r="T122" s="82"/>
      <c r="U122" s="82"/>
      <c r="V122" s="83"/>
    </row>
    <row r="123" spans="3:22" s="66" customFormat="1" ht="39" customHeight="1">
      <c r="C123" s="82"/>
      <c r="D123" s="82"/>
      <c r="E123" s="82"/>
      <c r="F123" s="82"/>
      <c r="G123" s="82"/>
      <c r="H123" s="82"/>
      <c r="I123" s="82"/>
      <c r="J123" s="82"/>
      <c r="K123" s="82"/>
      <c r="L123" s="82"/>
      <c r="M123" s="82"/>
      <c r="N123" s="82"/>
      <c r="O123" s="82"/>
      <c r="P123" s="82"/>
      <c r="Q123" s="82"/>
      <c r="R123" s="82"/>
      <c r="S123" s="82"/>
      <c r="T123" s="82"/>
      <c r="U123" s="82"/>
      <c r="V123" s="83"/>
    </row>
    <row r="124" spans="3:22" s="66" customFormat="1" ht="39" customHeight="1">
      <c r="C124" s="82"/>
      <c r="D124" s="82"/>
      <c r="E124" s="82"/>
      <c r="F124" s="82"/>
      <c r="G124" s="82"/>
      <c r="H124" s="82"/>
      <c r="I124" s="82"/>
      <c r="J124" s="82"/>
      <c r="K124" s="82"/>
      <c r="L124" s="82"/>
      <c r="M124" s="82"/>
      <c r="N124" s="82"/>
      <c r="O124" s="82"/>
      <c r="P124" s="82"/>
      <c r="Q124" s="82"/>
      <c r="R124" s="82"/>
      <c r="S124" s="82"/>
      <c r="T124" s="82"/>
      <c r="U124" s="82"/>
      <c r="V124" s="83"/>
    </row>
    <row r="125" spans="3:22" s="66" customFormat="1" ht="39" customHeight="1">
      <c r="C125" s="82"/>
      <c r="D125" s="82"/>
      <c r="E125" s="82"/>
      <c r="F125" s="82"/>
      <c r="G125" s="82"/>
      <c r="H125" s="82"/>
      <c r="I125" s="82"/>
      <c r="J125" s="82"/>
      <c r="K125" s="82"/>
      <c r="L125" s="82"/>
      <c r="M125" s="82"/>
      <c r="N125" s="82"/>
      <c r="O125" s="82"/>
      <c r="P125" s="82"/>
      <c r="Q125" s="82"/>
      <c r="R125" s="82"/>
      <c r="S125" s="82"/>
      <c r="T125" s="82"/>
      <c r="U125" s="82"/>
      <c r="V125" s="83"/>
    </row>
    <row r="126" spans="3:22" s="66" customFormat="1" ht="39" customHeight="1">
      <c r="C126" s="82"/>
      <c r="D126" s="82"/>
      <c r="E126" s="82"/>
      <c r="F126" s="82"/>
      <c r="G126" s="82"/>
      <c r="H126" s="82"/>
      <c r="I126" s="82"/>
      <c r="J126" s="82"/>
      <c r="K126" s="82"/>
      <c r="L126" s="82"/>
      <c r="M126" s="82"/>
      <c r="N126" s="82"/>
      <c r="O126" s="82"/>
      <c r="P126" s="82"/>
      <c r="Q126" s="82"/>
      <c r="R126" s="82"/>
      <c r="S126" s="82"/>
      <c r="T126" s="82"/>
      <c r="U126" s="82"/>
      <c r="V126" s="83"/>
    </row>
    <row r="127" spans="3:22" s="66" customFormat="1" ht="39" customHeight="1">
      <c r="C127" s="82"/>
      <c r="D127" s="82"/>
      <c r="E127" s="82"/>
      <c r="F127" s="82"/>
      <c r="G127" s="82"/>
      <c r="H127" s="82"/>
      <c r="I127" s="82"/>
      <c r="J127" s="82"/>
      <c r="K127" s="82"/>
      <c r="L127" s="82"/>
      <c r="M127" s="82"/>
      <c r="N127" s="82"/>
      <c r="O127" s="82"/>
      <c r="P127" s="82"/>
      <c r="Q127" s="82"/>
      <c r="R127" s="82"/>
      <c r="S127" s="82"/>
      <c r="T127" s="82"/>
      <c r="U127" s="82"/>
      <c r="V127" s="83"/>
    </row>
    <row r="128" spans="3:22" s="66" customFormat="1" ht="39" customHeight="1">
      <c r="C128" s="82"/>
      <c r="D128" s="82"/>
      <c r="E128" s="82"/>
      <c r="F128" s="82"/>
      <c r="G128" s="82"/>
      <c r="H128" s="82"/>
      <c r="I128" s="82"/>
      <c r="J128" s="82"/>
      <c r="K128" s="82"/>
      <c r="L128" s="82"/>
      <c r="M128" s="82"/>
      <c r="N128" s="82"/>
      <c r="O128" s="82"/>
      <c r="P128" s="82"/>
      <c r="Q128" s="82"/>
      <c r="R128" s="82"/>
      <c r="S128" s="82"/>
      <c r="T128" s="82"/>
      <c r="U128" s="82"/>
      <c r="V128" s="83"/>
    </row>
    <row r="129" spans="3:22" s="66" customFormat="1" ht="39" customHeight="1">
      <c r="C129" s="82"/>
      <c r="D129" s="82"/>
      <c r="E129" s="82"/>
      <c r="F129" s="82"/>
      <c r="G129" s="82"/>
      <c r="H129" s="82"/>
      <c r="I129" s="82"/>
      <c r="J129" s="82"/>
      <c r="K129" s="82"/>
      <c r="L129" s="82"/>
      <c r="M129" s="82"/>
      <c r="N129" s="82"/>
      <c r="O129" s="82"/>
      <c r="P129" s="82"/>
      <c r="Q129" s="82"/>
      <c r="R129" s="82"/>
      <c r="S129" s="82"/>
      <c r="T129" s="82"/>
      <c r="U129" s="82"/>
      <c r="V129" s="83"/>
    </row>
    <row r="130" spans="3:22" s="66" customFormat="1" ht="39" customHeight="1">
      <c r="C130" s="82"/>
      <c r="D130" s="82"/>
      <c r="E130" s="82"/>
      <c r="F130" s="82"/>
      <c r="G130" s="82"/>
      <c r="H130" s="82"/>
      <c r="I130" s="82"/>
      <c r="J130" s="82"/>
      <c r="K130" s="82"/>
      <c r="L130" s="82"/>
      <c r="M130" s="82"/>
      <c r="N130" s="82"/>
      <c r="O130" s="82"/>
      <c r="P130" s="82"/>
      <c r="Q130" s="82"/>
      <c r="R130" s="82"/>
      <c r="S130" s="82"/>
      <c r="T130" s="82"/>
      <c r="U130" s="82"/>
      <c r="V130" s="83"/>
    </row>
    <row r="131" spans="3:22" s="66" customFormat="1" ht="39" customHeight="1">
      <c r="C131" s="82"/>
      <c r="D131" s="82"/>
      <c r="E131" s="82"/>
      <c r="F131" s="82"/>
      <c r="G131" s="82"/>
      <c r="H131" s="82"/>
      <c r="I131" s="82"/>
      <c r="J131" s="82"/>
      <c r="K131" s="82"/>
      <c r="L131" s="82"/>
      <c r="M131" s="82"/>
      <c r="N131" s="82"/>
      <c r="O131" s="82"/>
      <c r="P131" s="82"/>
      <c r="Q131" s="82"/>
      <c r="R131" s="82"/>
      <c r="S131" s="82"/>
      <c r="T131" s="82"/>
      <c r="U131" s="82"/>
      <c r="V131" s="83"/>
    </row>
    <row r="132" spans="3:22" s="66" customFormat="1" ht="39" customHeight="1">
      <c r="C132" s="82"/>
      <c r="D132" s="82"/>
      <c r="E132" s="82"/>
      <c r="F132" s="82"/>
      <c r="G132" s="82"/>
      <c r="H132" s="82"/>
      <c r="I132" s="82"/>
      <c r="J132" s="82"/>
      <c r="K132" s="82"/>
      <c r="L132" s="82"/>
      <c r="M132" s="82"/>
      <c r="N132" s="82"/>
      <c r="O132" s="82"/>
      <c r="P132" s="82"/>
      <c r="Q132" s="82"/>
      <c r="R132" s="82"/>
      <c r="S132" s="82"/>
      <c r="T132" s="82"/>
      <c r="U132" s="82"/>
      <c r="V132" s="83"/>
    </row>
    <row r="133" spans="3:22" s="66" customFormat="1" ht="39" customHeight="1"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3"/>
    </row>
    <row r="134" spans="3:22" s="66" customFormat="1" ht="39" customHeight="1"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3"/>
    </row>
    <row r="135" spans="3:22" s="66" customFormat="1" ht="39" customHeight="1">
      <c r="C135" s="82"/>
      <c r="D135" s="82"/>
      <c r="E135" s="82"/>
      <c r="F135" s="82"/>
      <c r="G135" s="82"/>
      <c r="H135" s="82"/>
      <c r="I135" s="82"/>
      <c r="J135" s="82"/>
      <c r="K135" s="82"/>
      <c r="L135" s="82"/>
      <c r="M135" s="82"/>
      <c r="N135" s="82"/>
      <c r="O135" s="82"/>
      <c r="P135" s="82"/>
      <c r="Q135" s="82"/>
      <c r="R135" s="82"/>
      <c r="S135" s="82"/>
      <c r="T135" s="82"/>
      <c r="U135" s="82"/>
      <c r="V135" s="83"/>
    </row>
    <row r="136" spans="3:22" s="66" customFormat="1" ht="39" customHeight="1">
      <c r="C136" s="82"/>
      <c r="D136" s="82"/>
      <c r="E136" s="82"/>
      <c r="F136" s="82"/>
      <c r="G136" s="82"/>
      <c r="H136" s="82"/>
      <c r="I136" s="82"/>
      <c r="J136" s="82"/>
      <c r="K136" s="82"/>
      <c r="L136" s="82"/>
      <c r="M136" s="82"/>
      <c r="N136" s="82"/>
      <c r="O136" s="82"/>
      <c r="P136" s="82"/>
      <c r="Q136" s="82"/>
      <c r="R136" s="82"/>
      <c r="S136" s="82"/>
      <c r="T136" s="82"/>
      <c r="U136" s="82"/>
      <c r="V136" s="83"/>
    </row>
    <row r="137" spans="3:22" s="66" customFormat="1" ht="39" customHeight="1">
      <c r="C137" s="82"/>
      <c r="D137" s="82"/>
      <c r="E137" s="82"/>
      <c r="F137" s="82"/>
      <c r="G137" s="82"/>
      <c r="H137" s="82"/>
      <c r="I137" s="82"/>
      <c r="J137" s="82"/>
      <c r="K137" s="82"/>
      <c r="L137" s="82"/>
      <c r="M137" s="82"/>
      <c r="N137" s="82"/>
      <c r="O137" s="82"/>
      <c r="P137" s="82"/>
      <c r="Q137" s="82"/>
      <c r="R137" s="82"/>
      <c r="S137" s="82"/>
      <c r="T137" s="82"/>
      <c r="U137" s="82"/>
      <c r="V137" s="83"/>
    </row>
    <row r="138" spans="3:22" s="66" customFormat="1" ht="39" customHeight="1">
      <c r="C138" s="82"/>
      <c r="D138" s="82"/>
      <c r="E138" s="82"/>
      <c r="F138" s="82"/>
      <c r="G138" s="82"/>
      <c r="H138" s="82"/>
      <c r="I138" s="82"/>
      <c r="J138" s="82"/>
      <c r="K138" s="82"/>
      <c r="L138" s="82"/>
      <c r="M138" s="82"/>
      <c r="N138" s="82"/>
      <c r="O138" s="82"/>
      <c r="P138" s="82"/>
      <c r="Q138" s="82"/>
      <c r="R138" s="82"/>
      <c r="S138" s="82"/>
      <c r="T138" s="82"/>
      <c r="U138" s="82"/>
      <c r="V138" s="83"/>
    </row>
    <row r="139" spans="3:22" s="66" customFormat="1" ht="39" customHeight="1">
      <c r="C139" s="82"/>
      <c r="D139" s="82"/>
      <c r="E139" s="82"/>
      <c r="F139" s="82"/>
      <c r="G139" s="82"/>
      <c r="H139" s="82"/>
      <c r="I139" s="82"/>
      <c r="J139" s="82"/>
      <c r="K139" s="82"/>
      <c r="L139" s="82"/>
      <c r="M139" s="82"/>
      <c r="N139" s="82"/>
      <c r="O139" s="82"/>
      <c r="P139" s="82"/>
      <c r="Q139" s="82"/>
      <c r="R139" s="82"/>
      <c r="S139" s="82"/>
      <c r="T139" s="82"/>
      <c r="U139" s="82"/>
      <c r="V139" s="83"/>
    </row>
    <row r="140" spans="3:22" s="66" customFormat="1" ht="39" customHeight="1">
      <c r="C140" s="82"/>
      <c r="D140" s="82"/>
      <c r="E140" s="82"/>
      <c r="F140" s="82"/>
      <c r="G140" s="82"/>
      <c r="H140" s="82"/>
      <c r="I140" s="82"/>
      <c r="J140" s="82"/>
      <c r="K140" s="82"/>
      <c r="L140" s="82"/>
      <c r="M140" s="82"/>
      <c r="N140" s="82"/>
      <c r="O140" s="82"/>
      <c r="P140" s="82"/>
      <c r="Q140" s="82"/>
      <c r="R140" s="82"/>
      <c r="S140" s="82"/>
      <c r="T140" s="82"/>
      <c r="U140" s="82"/>
      <c r="V140" s="83"/>
    </row>
    <row r="141" spans="3:22" s="66" customFormat="1" ht="39" customHeight="1">
      <c r="C141" s="82"/>
      <c r="D141" s="82"/>
      <c r="E141" s="82"/>
      <c r="F141" s="82"/>
      <c r="G141" s="82"/>
      <c r="H141" s="82"/>
      <c r="I141" s="82"/>
      <c r="J141" s="82"/>
      <c r="K141" s="82"/>
      <c r="L141" s="82"/>
      <c r="M141" s="82"/>
      <c r="N141" s="82"/>
      <c r="O141" s="82"/>
      <c r="P141" s="82"/>
      <c r="Q141" s="82"/>
      <c r="R141" s="82"/>
      <c r="S141" s="82"/>
      <c r="T141" s="82"/>
      <c r="U141" s="82"/>
      <c r="V141" s="83"/>
    </row>
    <row r="142" spans="3:22" s="66" customFormat="1" ht="39" customHeight="1">
      <c r="C142" s="82"/>
      <c r="D142" s="82"/>
      <c r="E142" s="82"/>
      <c r="F142" s="82"/>
      <c r="G142" s="82"/>
      <c r="H142" s="82"/>
      <c r="I142" s="82"/>
      <c r="J142" s="82"/>
      <c r="K142" s="82"/>
      <c r="L142" s="82"/>
      <c r="M142" s="82"/>
      <c r="N142" s="82"/>
      <c r="O142" s="82"/>
      <c r="P142" s="82"/>
      <c r="Q142" s="82"/>
      <c r="R142" s="82"/>
      <c r="S142" s="82"/>
      <c r="T142" s="82"/>
      <c r="U142" s="82"/>
      <c r="V142" s="83"/>
    </row>
    <row r="143" spans="3:22" s="66" customFormat="1" ht="39" customHeight="1">
      <c r="C143" s="82"/>
      <c r="D143" s="82"/>
      <c r="E143" s="82"/>
      <c r="F143" s="82"/>
      <c r="G143" s="82"/>
      <c r="H143" s="82"/>
      <c r="I143" s="82"/>
      <c r="J143" s="82"/>
      <c r="K143" s="82"/>
      <c r="L143" s="82"/>
      <c r="M143" s="82"/>
      <c r="N143" s="82"/>
      <c r="O143" s="82"/>
      <c r="P143" s="82"/>
      <c r="Q143" s="82"/>
      <c r="R143" s="82"/>
      <c r="S143" s="82"/>
      <c r="T143" s="82"/>
      <c r="U143" s="82"/>
      <c r="V143" s="83"/>
    </row>
    <row r="144" spans="3:22" s="66" customFormat="1" ht="39" customHeight="1">
      <c r="C144" s="82"/>
      <c r="D144" s="82"/>
      <c r="E144" s="82"/>
      <c r="F144" s="82"/>
      <c r="G144" s="82"/>
      <c r="H144" s="82"/>
      <c r="I144" s="82"/>
      <c r="J144" s="82"/>
      <c r="K144" s="82"/>
      <c r="L144" s="82"/>
      <c r="M144" s="82"/>
      <c r="N144" s="82"/>
      <c r="O144" s="82"/>
      <c r="P144" s="82"/>
      <c r="Q144" s="82"/>
      <c r="R144" s="82"/>
      <c r="S144" s="82"/>
      <c r="T144" s="82"/>
      <c r="U144" s="82"/>
      <c r="V144" s="83"/>
    </row>
    <row r="145" spans="3:22" s="66" customFormat="1" ht="39" customHeight="1">
      <c r="C145" s="82"/>
      <c r="D145" s="82"/>
      <c r="E145" s="82"/>
      <c r="F145" s="82"/>
      <c r="G145" s="82"/>
      <c r="H145" s="82"/>
      <c r="I145" s="82"/>
      <c r="J145" s="82"/>
      <c r="K145" s="82"/>
      <c r="L145" s="82"/>
      <c r="M145" s="82"/>
      <c r="N145" s="82"/>
      <c r="O145" s="82"/>
      <c r="P145" s="82"/>
      <c r="Q145" s="82"/>
      <c r="R145" s="82"/>
      <c r="S145" s="82"/>
      <c r="T145" s="82"/>
      <c r="U145" s="82"/>
      <c r="V145" s="83"/>
    </row>
    <row r="146" spans="3:22" s="66" customFormat="1" ht="39" customHeight="1">
      <c r="C146" s="82"/>
      <c r="D146" s="82"/>
      <c r="E146" s="82"/>
      <c r="F146" s="82"/>
      <c r="G146" s="82"/>
      <c r="H146" s="82"/>
      <c r="I146" s="82"/>
      <c r="J146" s="82"/>
      <c r="K146" s="82"/>
      <c r="L146" s="82"/>
      <c r="M146" s="82"/>
      <c r="N146" s="82"/>
      <c r="O146" s="82"/>
      <c r="P146" s="82"/>
      <c r="Q146" s="82"/>
      <c r="R146" s="82"/>
      <c r="S146" s="82"/>
      <c r="T146" s="82"/>
      <c r="U146" s="82"/>
      <c r="V146" s="83"/>
    </row>
    <row r="147" spans="3:22" s="66" customFormat="1" ht="39" customHeight="1">
      <c r="C147" s="82"/>
      <c r="D147" s="82"/>
      <c r="E147" s="82"/>
      <c r="F147" s="82"/>
      <c r="G147" s="82"/>
      <c r="H147" s="82"/>
      <c r="I147" s="82"/>
      <c r="J147" s="82"/>
      <c r="K147" s="82"/>
      <c r="L147" s="82"/>
      <c r="M147" s="82"/>
      <c r="N147" s="82"/>
      <c r="O147" s="82"/>
      <c r="P147" s="82"/>
      <c r="Q147" s="82"/>
      <c r="R147" s="82"/>
      <c r="S147" s="82"/>
      <c r="T147" s="82"/>
      <c r="U147" s="82"/>
      <c r="V147" s="83"/>
    </row>
    <row r="148" spans="3:22" s="66" customFormat="1" ht="39" customHeight="1">
      <c r="C148" s="82"/>
      <c r="D148" s="82"/>
      <c r="E148" s="82"/>
      <c r="F148" s="82"/>
      <c r="G148" s="82"/>
      <c r="H148" s="82"/>
      <c r="I148" s="82"/>
      <c r="J148" s="82"/>
      <c r="K148" s="82"/>
      <c r="L148" s="82"/>
      <c r="M148" s="82"/>
      <c r="N148" s="82"/>
      <c r="O148" s="82"/>
      <c r="P148" s="82"/>
      <c r="Q148" s="82"/>
      <c r="R148" s="82"/>
      <c r="S148" s="82"/>
      <c r="T148" s="82"/>
      <c r="U148" s="82"/>
      <c r="V148" s="83"/>
    </row>
    <row r="149" spans="3:22" s="66" customFormat="1" ht="39" customHeight="1">
      <c r="C149" s="82"/>
      <c r="D149" s="82"/>
      <c r="E149" s="82"/>
      <c r="F149" s="82"/>
      <c r="G149" s="82"/>
      <c r="H149" s="82"/>
      <c r="I149" s="82"/>
      <c r="J149" s="82"/>
      <c r="K149" s="82"/>
      <c r="L149" s="82"/>
      <c r="M149" s="82"/>
      <c r="N149" s="82"/>
      <c r="O149" s="82"/>
      <c r="P149" s="82"/>
      <c r="Q149" s="82"/>
      <c r="R149" s="82"/>
      <c r="S149" s="82"/>
      <c r="T149" s="82"/>
      <c r="U149" s="82"/>
      <c r="V149" s="83"/>
    </row>
    <row r="150" spans="3:22" s="66" customFormat="1" ht="39" customHeight="1">
      <c r="C150" s="82"/>
      <c r="D150" s="82"/>
      <c r="E150" s="82"/>
      <c r="F150" s="82"/>
      <c r="G150" s="82"/>
      <c r="H150" s="82"/>
      <c r="I150" s="82"/>
      <c r="J150" s="82"/>
      <c r="K150" s="82"/>
      <c r="L150" s="82"/>
      <c r="M150" s="82"/>
      <c r="N150" s="82"/>
      <c r="O150" s="82"/>
      <c r="P150" s="82"/>
      <c r="Q150" s="82"/>
      <c r="R150" s="82"/>
      <c r="S150" s="82"/>
      <c r="T150" s="82"/>
      <c r="U150" s="82"/>
      <c r="V150" s="83"/>
    </row>
    <row r="151" spans="3:22" s="66" customFormat="1" ht="39" customHeight="1">
      <c r="C151" s="82"/>
      <c r="D151" s="82"/>
      <c r="E151" s="82"/>
      <c r="F151" s="82"/>
      <c r="G151" s="82"/>
      <c r="H151" s="82"/>
      <c r="I151" s="82"/>
      <c r="J151" s="82"/>
      <c r="K151" s="82"/>
      <c r="L151" s="82"/>
      <c r="M151" s="82"/>
      <c r="N151" s="82"/>
      <c r="O151" s="82"/>
      <c r="P151" s="82"/>
      <c r="Q151" s="82"/>
      <c r="R151" s="82"/>
      <c r="S151" s="82"/>
      <c r="T151" s="82"/>
      <c r="U151" s="82"/>
      <c r="V151" s="83"/>
    </row>
    <row r="152" spans="3:22" s="66" customFormat="1" ht="39" customHeight="1">
      <c r="C152" s="82"/>
      <c r="D152" s="82"/>
      <c r="E152" s="82"/>
      <c r="F152" s="82"/>
      <c r="G152" s="82"/>
      <c r="H152" s="82"/>
      <c r="I152" s="82"/>
      <c r="J152" s="82"/>
      <c r="K152" s="82"/>
      <c r="L152" s="82"/>
      <c r="M152" s="82"/>
      <c r="N152" s="82"/>
      <c r="O152" s="82"/>
      <c r="P152" s="82"/>
      <c r="Q152" s="82"/>
      <c r="R152" s="82"/>
      <c r="S152" s="82"/>
      <c r="T152" s="82"/>
      <c r="U152" s="82"/>
      <c r="V152" s="83"/>
    </row>
    <row r="153" spans="3:22" s="66" customFormat="1" ht="39" customHeight="1">
      <c r="C153" s="82"/>
      <c r="D153" s="82"/>
      <c r="E153" s="82"/>
      <c r="F153" s="82"/>
      <c r="G153" s="82"/>
      <c r="H153" s="82"/>
      <c r="I153" s="82"/>
      <c r="J153" s="82"/>
      <c r="K153" s="82"/>
      <c r="L153" s="82"/>
      <c r="M153" s="82"/>
      <c r="N153" s="82"/>
      <c r="O153" s="82"/>
      <c r="P153" s="82"/>
      <c r="Q153" s="82"/>
      <c r="R153" s="82"/>
      <c r="S153" s="82"/>
      <c r="T153" s="82"/>
      <c r="U153" s="82"/>
      <c r="V153" s="83"/>
    </row>
    <row r="154" spans="3:22" s="66" customFormat="1" ht="39" customHeight="1">
      <c r="C154" s="82"/>
      <c r="D154" s="82"/>
      <c r="E154" s="82"/>
      <c r="F154" s="82"/>
      <c r="G154" s="82"/>
      <c r="H154" s="82"/>
      <c r="I154" s="82"/>
      <c r="J154" s="82"/>
      <c r="K154" s="82"/>
      <c r="L154" s="82"/>
      <c r="M154" s="82"/>
      <c r="N154" s="82"/>
      <c r="O154" s="82"/>
      <c r="P154" s="82"/>
      <c r="Q154" s="82"/>
      <c r="R154" s="82"/>
      <c r="S154" s="82"/>
      <c r="T154" s="82"/>
      <c r="U154" s="82"/>
      <c r="V154" s="83"/>
    </row>
    <row r="155" spans="3:22" s="66" customFormat="1" ht="39" customHeight="1">
      <c r="C155" s="82"/>
      <c r="D155" s="82"/>
      <c r="E155" s="82"/>
      <c r="F155" s="82"/>
      <c r="G155" s="82"/>
      <c r="H155" s="82"/>
      <c r="I155" s="82"/>
      <c r="J155" s="82"/>
      <c r="K155" s="82"/>
      <c r="L155" s="82"/>
      <c r="M155" s="82"/>
      <c r="N155" s="82"/>
      <c r="O155" s="82"/>
      <c r="P155" s="82"/>
      <c r="Q155" s="82"/>
      <c r="R155" s="82"/>
      <c r="S155" s="82"/>
      <c r="T155" s="82"/>
      <c r="U155" s="82"/>
      <c r="V155" s="83"/>
    </row>
    <row r="156" spans="3:22" s="66" customFormat="1" ht="39" customHeight="1">
      <c r="C156" s="82"/>
      <c r="D156" s="82"/>
      <c r="E156" s="82"/>
      <c r="F156" s="82"/>
      <c r="G156" s="82"/>
      <c r="H156" s="82"/>
      <c r="I156" s="82"/>
      <c r="J156" s="82"/>
      <c r="K156" s="82"/>
      <c r="L156" s="82"/>
      <c r="M156" s="82"/>
      <c r="N156" s="82"/>
      <c r="O156" s="82"/>
      <c r="P156" s="82"/>
      <c r="Q156" s="82"/>
      <c r="R156" s="82"/>
      <c r="S156" s="82"/>
      <c r="T156" s="82"/>
      <c r="U156" s="82"/>
      <c r="V156" s="83"/>
    </row>
    <row r="157" spans="3:22" s="66" customFormat="1" ht="39" customHeight="1">
      <c r="C157" s="82"/>
      <c r="D157" s="82"/>
      <c r="E157" s="82"/>
      <c r="F157" s="82"/>
      <c r="G157" s="82"/>
      <c r="H157" s="82"/>
      <c r="I157" s="82"/>
      <c r="J157" s="82"/>
      <c r="K157" s="82"/>
      <c r="L157" s="82"/>
      <c r="M157" s="82"/>
      <c r="N157" s="82"/>
      <c r="O157" s="82"/>
      <c r="P157" s="82"/>
      <c r="Q157" s="82"/>
      <c r="R157" s="82"/>
      <c r="S157" s="82"/>
      <c r="T157" s="82"/>
      <c r="U157" s="82"/>
      <c r="V157" s="83"/>
    </row>
    <row r="158" spans="3:22" s="66" customFormat="1" ht="39" customHeight="1">
      <c r="C158" s="82"/>
      <c r="D158" s="82"/>
      <c r="E158" s="82"/>
      <c r="F158" s="82"/>
      <c r="G158" s="82"/>
      <c r="H158" s="82"/>
      <c r="I158" s="82"/>
      <c r="J158" s="82"/>
      <c r="K158" s="82"/>
      <c r="L158" s="82"/>
      <c r="M158" s="82"/>
      <c r="N158" s="82"/>
      <c r="O158" s="82"/>
      <c r="P158" s="82"/>
      <c r="Q158" s="82"/>
      <c r="R158" s="82"/>
      <c r="S158" s="82"/>
      <c r="T158" s="82"/>
      <c r="U158" s="82"/>
      <c r="V158" s="83"/>
    </row>
    <row r="159" spans="3:22" s="66" customFormat="1" ht="39" customHeight="1">
      <c r="C159" s="82"/>
      <c r="D159" s="82"/>
      <c r="E159" s="82"/>
      <c r="F159" s="82"/>
      <c r="G159" s="82"/>
      <c r="H159" s="82"/>
      <c r="I159" s="82"/>
      <c r="J159" s="82"/>
      <c r="K159" s="82"/>
      <c r="L159" s="82"/>
      <c r="M159" s="82"/>
      <c r="N159" s="82"/>
      <c r="O159" s="82"/>
      <c r="P159" s="82"/>
      <c r="Q159" s="82"/>
      <c r="R159" s="82"/>
      <c r="S159" s="82"/>
      <c r="T159" s="82"/>
      <c r="U159" s="82"/>
      <c r="V159" s="83"/>
    </row>
    <row r="160" spans="3:22" s="66" customFormat="1" ht="39" customHeight="1">
      <c r="C160" s="82"/>
      <c r="D160" s="82"/>
      <c r="E160" s="82"/>
      <c r="F160" s="82"/>
      <c r="G160" s="82"/>
      <c r="H160" s="82"/>
      <c r="I160" s="82"/>
      <c r="J160" s="82"/>
      <c r="K160" s="82"/>
      <c r="L160" s="82"/>
      <c r="M160" s="82"/>
      <c r="N160" s="82"/>
      <c r="O160" s="82"/>
      <c r="P160" s="82"/>
      <c r="Q160" s="82"/>
      <c r="R160" s="82"/>
      <c r="S160" s="82"/>
      <c r="T160" s="82"/>
      <c r="U160" s="82"/>
      <c r="V160" s="83"/>
    </row>
    <row r="161" spans="3:22" s="66" customFormat="1" ht="39" customHeight="1">
      <c r="C161" s="82"/>
      <c r="D161" s="82"/>
      <c r="E161" s="82"/>
      <c r="F161" s="82"/>
      <c r="G161" s="82"/>
      <c r="H161" s="82"/>
      <c r="I161" s="82"/>
      <c r="J161" s="82"/>
      <c r="K161" s="82"/>
      <c r="L161" s="82"/>
      <c r="M161" s="82"/>
      <c r="N161" s="82"/>
      <c r="O161" s="82"/>
      <c r="P161" s="82"/>
      <c r="Q161" s="82"/>
      <c r="R161" s="82"/>
      <c r="S161" s="82"/>
      <c r="T161" s="82"/>
      <c r="U161" s="82"/>
      <c r="V161" s="83"/>
    </row>
    <row r="162" spans="3:22" s="66" customFormat="1" ht="39" customHeight="1">
      <c r="C162" s="82"/>
      <c r="D162" s="82"/>
      <c r="E162" s="82"/>
      <c r="F162" s="82"/>
      <c r="G162" s="82"/>
      <c r="H162" s="82"/>
      <c r="I162" s="82"/>
      <c r="J162" s="82"/>
      <c r="K162" s="82"/>
      <c r="L162" s="82"/>
      <c r="M162" s="82"/>
      <c r="N162" s="82"/>
      <c r="O162" s="82"/>
      <c r="P162" s="82"/>
      <c r="Q162" s="82"/>
      <c r="R162" s="82"/>
      <c r="S162" s="82"/>
      <c r="T162" s="82"/>
      <c r="U162" s="82"/>
      <c r="V162" s="83"/>
    </row>
    <row r="163" spans="3:22" s="66" customFormat="1" ht="39" customHeight="1">
      <c r="C163" s="82"/>
      <c r="D163" s="82"/>
      <c r="E163" s="82"/>
      <c r="F163" s="82"/>
      <c r="G163" s="82"/>
      <c r="H163" s="82"/>
      <c r="I163" s="82"/>
      <c r="J163" s="82"/>
      <c r="K163" s="82"/>
      <c r="L163" s="82"/>
      <c r="M163" s="82"/>
      <c r="N163" s="82"/>
      <c r="O163" s="82"/>
      <c r="P163" s="82"/>
      <c r="Q163" s="82"/>
      <c r="R163" s="82"/>
      <c r="S163" s="82"/>
      <c r="T163" s="82"/>
      <c r="U163" s="82"/>
      <c r="V163" s="83"/>
    </row>
    <row r="164" spans="3:22" s="66" customFormat="1" ht="39" customHeight="1">
      <c r="C164" s="82"/>
      <c r="D164" s="82"/>
      <c r="E164" s="82"/>
      <c r="F164" s="82"/>
      <c r="G164" s="82"/>
      <c r="H164" s="82"/>
      <c r="I164" s="82"/>
      <c r="J164" s="82"/>
      <c r="K164" s="82"/>
      <c r="L164" s="82"/>
      <c r="M164" s="82"/>
      <c r="N164" s="82"/>
      <c r="O164" s="82"/>
      <c r="P164" s="82"/>
      <c r="Q164" s="82"/>
      <c r="R164" s="82"/>
      <c r="S164" s="82"/>
      <c r="T164" s="82"/>
      <c r="U164" s="82"/>
      <c r="V164" s="83"/>
    </row>
    <row r="165" spans="3:22" s="66" customFormat="1" ht="39" customHeight="1">
      <c r="C165" s="82"/>
      <c r="D165" s="82"/>
      <c r="E165" s="82"/>
      <c r="F165" s="82"/>
      <c r="G165" s="82"/>
      <c r="H165" s="82"/>
      <c r="I165" s="82"/>
      <c r="J165" s="82"/>
      <c r="K165" s="82"/>
      <c r="L165" s="82"/>
      <c r="M165" s="82"/>
      <c r="N165" s="82"/>
      <c r="O165" s="82"/>
      <c r="P165" s="82"/>
      <c r="Q165" s="82"/>
      <c r="R165" s="82"/>
      <c r="S165" s="82"/>
      <c r="T165" s="82"/>
      <c r="U165" s="82"/>
      <c r="V165" s="83"/>
    </row>
    <row r="166" spans="3:22" s="66" customFormat="1" ht="39" customHeight="1">
      <c r="C166" s="82"/>
      <c r="D166" s="82"/>
      <c r="E166" s="82"/>
      <c r="F166" s="82"/>
      <c r="G166" s="82"/>
      <c r="H166" s="82"/>
      <c r="I166" s="82"/>
      <c r="J166" s="82"/>
      <c r="K166" s="82"/>
      <c r="L166" s="82"/>
      <c r="M166" s="82"/>
      <c r="N166" s="82"/>
      <c r="O166" s="82"/>
      <c r="P166" s="82"/>
      <c r="Q166" s="82"/>
      <c r="R166" s="82"/>
      <c r="S166" s="82"/>
      <c r="T166" s="82"/>
      <c r="U166" s="82"/>
      <c r="V166" s="83"/>
    </row>
    <row r="167" spans="3:22" s="66" customFormat="1" ht="39" customHeight="1">
      <c r="C167" s="82"/>
      <c r="D167" s="82"/>
      <c r="E167" s="82"/>
      <c r="F167" s="82"/>
      <c r="G167" s="82"/>
      <c r="H167" s="82"/>
      <c r="I167" s="82"/>
      <c r="J167" s="82"/>
      <c r="K167" s="82"/>
      <c r="L167" s="82"/>
      <c r="M167" s="82"/>
      <c r="N167" s="82"/>
      <c r="O167" s="82"/>
      <c r="P167" s="82"/>
      <c r="Q167" s="82"/>
      <c r="R167" s="82"/>
      <c r="S167" s="82"/>
      <c r="T167" s="82"/>
      <c r="U167" s="82"/>
      <c r="V167" s="83"/>
    </row>
    <row r="168" spans="3:22" s="66" customFormat="1" ht="39" customHeight="1">
      <c r="C168" s="82"/>
      <c r="D168" s="82"/>
      <c r="E168" s="82"/>
      <c r="F168" s="82"/>
      <c r="G168" s="82"/>
      <c r="H168" s="82"/>
      <c r="I168" s="82"/>
      <c r="J168" s="82"/>
      <c r="K168" s="82"/>
      <c r="L168" s="82"/>
      <c r="M168" s="82"/>
      <c r="N168" s="82"/>
      <c r="O168" s="82"/>
      <c r="P168" s="82"/>
      <c r="Q168" s="82"/>
      <c r="R168" s="82"/>
      <c r="S168" s="82"/>
      <c r="T168" s="82"/>
      <c r="U168" s="82"/>
      <c r="V168" s="83"/>
    </row>
    <row r="169" spans="3:22" s="66" customFormat="1" ht="39" customHeight="1">
      <c r="C169" s="82"/>
      <c r="D169" s="82"/>
      <c r="E169" s="82"/>
      <c r="F169" s="82"/>
      <c r="G169" s="82"/>
      <c r="H169" s="82"/>
      <c r="I169" s="82"/>
      <c r="J169" s="82"/>
      <c r="K169" s="82"/>
      <c r="L169" s="82"/>
      <c r="M169" s="82"/>
      <c r="N169" s="82"/>
      <c r="O169" s="82"/>
      <c r="P169" s="82"/>
      <c r="Q169" s="82"/>
      <c r="R169" s="82"/>
      <c r="S169" s="82"/>
      <c r="T169" s="82"/>
      <c r="U169" s="82"/>
      <c r="V169" s="83"/>
    </row>
    <row r="170" spans="3:22" s="66" customFormat="1" ht="39" customHeight="1">
      <c r="C170" s="82"/>
      <c r="D170" s="82"/>
      <c r="E170" s="82"/>
      <c r="F170" s="82"/>
      <c r="G170" s="82"/>
      <c r="H170" s="82"/>
      <c r="I170" s="82"/>
      <c r="J170" s="82"/>
      <c r="K170" s="82"/>
      <c r="L170" s="82"/>
      <c r="M170" s="82"/>
      <c r="N170" s="82"/>
      <c r="O170" s="82"/>
      <c r="P170" s="82"/>
      <c r="Q170" s="82"/>
      <c r="R170" s="82"/>
      <c r="S170" s="82"/>
      <c r="T170" s="82"/>
      <c r="U170" s="82"/>
      <c r="V170" s="83"/>
    </row>
    <row r="171" spans="3:22" s="66" customFormat="1" ht="39" customHeight="1">
      <c r="C171" s="82"/>
      <c r="D171" s="82"/>
      <c r="E171" s="82"/>
      <c r="F171" s="82"/>
      <c r="G171" s="82"/>
      <c r="H171" s="82"/>
      <c r="I171" s="82"/>
      <c r="J171" s="82"/>
      <c r="K171" s="82"/>
      <c r="L171" s="82"/>
      <c r="M171" s="82"/>
      <c r="N171" s="82"/>
      <c r="O171" s="82"/>
      <c r="P171" s="82"/>
      <c r="Q171" s="82"/>
      <c r="R171" s="82"/>
      <c r="S171" s="82"/>
      <c r="T171" s="82"/>
      <c r="U171" s="82"/>
      <c r="V171" s="83"/>
    </row>
    <row r="172" spans="3:22" s="66" customFormat="1" ht="39" customHeight="1">
      <c r="C172" s="82"/>
      <c r="D172" s="82"/>
      <c r="E172" s="82"/>
      <c r="F172" s="82"/>
      <c r="G172" s="82"/>
      <c r="H172" s="82"/>
      <c r="I172" s="82"/>
      <c r="J172" s="82"/>
      <c r="K172" s="82"/>
      <c r="L172" s="82"/>
      <c r="M172" s="82"/>
      <c r="N172" s="82"/>
      <c r="O172" s="82"/>
      <c r="P172" s="82"/>
      <c r="Q172" s="82"/>
      <c r="R172" s="82"/>
      <c r="S172" s="82"/>
      <c r="T172" s="82"/>
      <c r="U172" s="82"/>
      <c r="V172" s="83"/>
    </row>
    <row r="173" spans="3:22" s="66" customFormat="1" ht="39" customHeight="1">
      <c r="C173" s="82"/>
      <c r="D173" s="82"/>
      <c r="E173" s="82"/>
      <c r="F173" s="82"/>
      <c r="G173" s="82"/>
      <c r="H173" s="82"/>
      <c r="I173" s="82"/>
      <c r="J173" s="82"/>
      <c r="K173" s="82"/>
      <c r="L173" s="82"/>
      <c r="M173" s="82"/>
      <c r="N173" s="82"/>
      <c r="O173" s="82"/>
      <c r="P173" s="82"/>
      <c r="Q173" s="82"/>
      <c r="R173" s="82"/>
      <c r="S173" s="82"/>
      <c r="T173" s="82"/>
      <c r="U173" s="82"/>
      <c r="V173" s="83"/>
    </row>
    <row r="174" spans="3:22" s="66" customFormat="1" ht="39" customHeight="1">
      <c r="C174" s="82"/>
      <c r="D174" s="82"/>
      <c r="E174" s="82"/>
      <c r="F174" s="82"/>
      <c r="G174" s="82"/>
      <c r="H174" s="82"/>
      <c r="I174" s="82"/>
      <c r="J174" s="82"/>
      <c r="K174" s="82"/>
      <c r="L174" s="82"/>
      <c r="M174" s="82"/>
      <c r="N174" s="82"/>
      <c r="O174" s="82"/>
      <c r="P174" s="82"/>
      <c r="Q174" s="82"/>
      <c r="R174" s="82"/>
      <c r="S174" s="82"/>
      <c r="T174" s="82"/>
      <c r="U174" s="82"/>
      <c r="V174" s="83"/>
    </row>
    <row r="175" spans="3:22" s="66" customFormat="1" ht="39" customHeight="1">
      <c r="C175" s="82"/>
      <c r="D175" s="82"/>
      <c r="E175" s="82"/>
      <c r="F175" s="82"/>
      <c r="G175" s="82"/>
      <c r="H175" s="82"/>
      <c r="I175" s="82"/>
      <c r="J175" s="82"/>
      <c r="K175" s="82"/>
      <c r="L175" s="82"/>
      <c r="M175" s="82"/>
      <c r="N175" s="82"/>
      <c r="O175" s="82"/>
      <c r="P175" s="82"/>
      <c r="Q175" s="82"/>
      <c r="R175" s="82"/>
      <c r="S175" s="82"/>
      <c r="T175" s="82"/>
      <c r="U175" s="82"/>
      <c r="V175" s="83"/>
    </row>
    <row r="176" spans="3:22" s="66" customFormat="1" ht="39" customHeight="1">
      <c r="C176" s="82"/>
      <c r="D176" s="82"/>
      <c r="E176" s="82"/>
      <c r="F176" s="82"/>
      <c r="G176" s="82"/>
      <c r="H176" s="82"/>
      <c r="I176" s="82"/>
      <c r="J176" s="82"/>
      <c r="K176" s="82"/>
      <c r="L176" s="82"/>
      <c r="M176" s="82"/>
      <c r="N176" s="82"/>
      <c r="O176" s="82"/>
      <c r="P176" s="82"/>
      <c r="Q176" s="82"/>
      <c r="R176" s="82"/>
      <c r="S176" s="82"/>
      <c r="T176" s="82"/>
      <c r="U176" s="82"/>
      <c r="V176" s="83"/>
    </row>
    <row r="177" spans="3:22" s="66" customFormat="1" ht="39" customHeight="1">
      <c r="C177" s="82"/>
      <c r="D177" s="82"/>
      <c r="E177" s="82"/>
      <c r="F177" s="82"/>
      <c r="G177" s="82"/>
      <c r="H177" s="82"/>
      <c r="I177" s="82"/>
      <c r="J177" s="82"/>
      <c r="K177" s="82"/>
      <c r="L177" s="82"/>
      <c r="M177" s="82"/>
      <c r="N177" s="82"/>
      <c r="O177" s="82"/>
      <c r="P177" s="82"/>
      <c r="Q177" s="82"/>
      <c r="R177" s="82"/>
      <c r="S177" s="82"/>
      <c r="T177" s="82"/>
      <c r="U177" s="82"/>
      <c r="V177" s="83"/>
    </row>
    <row r="178" spans="3:22" s="66" customFormat="1" ht="39" customHeight="1">
      <c r="C178" s="82"/>
      <c r="D178" s="82"/>
      <c r="E178" s="82"/>
      <c r="F178" s="82"/>
      <c r="G178" s="82"/>
      <c r="H178" s="82"/>
      <c r="I178" s="82"/>
      <c r="J178" s="82"/>
      <c r="K178" s="82"/>
      <c r="L178" s="82"/>
      <c r="M178" s="82"/>
      <c r="N178" s="82"/>
      <c r="O178" s="82"/>
      <c r="P178" s="82"/>
      <c r="Q178" s="82"/>
      <c r="R178" s="82"/>
      <c r="S178" s="82"/>
      <c r="T178" s="82"/>
      <c r="U178" s="82"/>
      <c r="V178" s="83"/>
    </row>
    <row r="179" spans="3:22" s="66" customFormat="1" ht="39" customHeight="1">
      <c r="C179" s="82"/>
      <c r="D179" s="82"/>
      <c r="E179" s="82"/>
      <c r="F179" s="82"/>
      <c r="G179" s="82"/>
      <c r="H179" s="82"/>
      <c r="I179" s="82"/>
      <c r="J179" s="82"/>
      <c r="K179" s="82"/>
      <c r="L179" s="82"/>
      <c r="M179" s="82"/>
      <c r="N179" s="82"/>
      <c r="O179" s="82"/>
      <c r="P179" s="82"/>
      <c r="Q179" s="82"/>
      <c r="R179" s="82"/>
      <c r="S179" s="82"/>
      <c r="T179" s="82"/>
      <c r="U179" s="82"/>
      <c r="V179" s="83"/>
    </row>
    <row r="180" spans="3:22" s="66" customFormat="1" ht="39" customHeight="1">
      <c r="C180" s="82"/>
      <c r="D180" s="82"/>
      <c r="E180" s="82"/>
      <c r="F180" s="82"/>
      <c r="G180" s="82"/>
      <c r="H180" s="82"/>
      <c r="I180" s="82"/>
      <c r="J180" s="82"/>
      <c r="K180" s="82"/>
      <c r="L180" s="82"/>
      <c r="M180" s="82"/>
      <c r="N180" s="82"/>
      <c r="O180" s="82"/>
      <c r="P180" s="82"/>
      <c r="Q180" s="82"/>
      <c r="R180" s="82"/>
      <c r="S180" s="82"/>
      <c r="T180" s="82"/>
      <c r="U180" s="82"/>
      <c r="V180" s="83"/>
    </row>
    <row r="181" spans="3:22" s="66" customFormat="1" ht="39" customHeight="1">
      <c r="C181" s="82"/>
      <c r="D181" s="82"/>
      <c r="E181" s="82"/>
      <c r="F181" s="82"/>
      <c r="G181" s="82"/>
      <c r="H181" s="82"/>
      <c r="I181" s="82"/>
      <c r="J181" s="82"/>
      <c r="K181" s="82"/>
      <c r="L181" s="82"/>
      <c r="M181" s="82"/>
      <c r="N181" s="82"/>
      <c r="O181" s="82"/>
      <c r="P181" s="82"/>
      <c r="Q181" s="82"/>
      <c r="R181" s="82"/>
      <c r="S181" s="82"/>
      <c r="T181" s="82"/>
      <c r="U181" s="82"/>
      <c r="V181" s="83"/>
    </row>
    <row r="182" spans="3:22" s="66" customFormat="1" ht="39" customHeight="1">
      <c r="C182" s="82"/>
      <c r="D182" s="82"/>
      <c r="E182" s="82"/>
      <c r="F182" s="82"/>
      <c r="G182" s="82"/>
      <c r="H182" s="82"/>
      <c r="I182" s="82"/>
      <c r="J182" s="82"/>
      <c r="K182" s="82"/>
      <c r="L182" s="82"/>
      <c r="M182" s="82"/>
      <c r="N182" s="82"/>
      <c r="O182" s="82"/>
      <c r="P182" s="82"/>
      <c r="Q182" s="82"/>
      <c r="R182" s="82"/>
      <c r="S182" s="82"/>
      <c r="T182" s="82"/>
      <c r="U182" s="82"/>
      <c r="V182" s="83"/>
    </row>
    <row r="183" spans="3:22" s="66" customFormat="1" ht="39" customHeight="1">
      <c r="C183" s="82"/>
      <c r="D183" s="82"/>
      <c r="E183" s="82"/>
      <c r="F183" s="82"/>
      <c r="G183" s="82"/>
      <c r="H183" s="82"/>
      <c r="I183" s="82"/>
      <c r="J183" s="82"/>
      <c r="K183" s="82"/>
      <c r="L183" s="82"/>
      <c r="M183" s="82"/>
      <c r="N183" s="82"/>
      <c r="O183" s="82"/>
      <c r="P183" s="82"/>
      <c r="Q183" s="82"/>
      <c r="R183" s="82"/>
      <c r="S183" s="82"/>
      <c r="T183" s="82"/>
      <c r="U183" s="82"/>
      <c r="V183" s="83"/>
    </row>
    <row r="184" spans="3:22" s="66" customFormat="1" ht="39" customHeight="1">
      <c r="C184" s="82"/>
      <c r="D184" s="82"/>
      <c r="E184" s="82"/>
      <c r="F184" s="82"/>
      <c r="G184" s="82"/>
      <c r="H184" s="82"/>
      <c r="I184" s="82"/>
      <c r="J184" s="82"/>
      <c r="K184" s="82"/>
      <c r="L184" s="82"/>
      <c r="M184" s="82"/>
      <c r="N184" s="82"/>
      <c r="O184" s="82"/>
      <c r="P184" s="82"/>
      <c r="Q184" s="82"/>
      <c r="R184" s="82"/>
      <c r="S184" s="82"/>
      <c r="T184" s="82"/>
      <c r="U184" s="82"/>
      <c r="V184" s="83"/>
    </row>
    <row r="185" spans="3:22" s="66" customFormat="1" ht="39" customHeight="1">
      <c r="C185" s="82"/>
      <c r="D185" s="82"/>
      <c r="E185" s="82"/>
      <c r="F185" s="82"/>
      <c r="G185" s="82"/>
      <c r="H185" s="82"/>
      <c r="I185" s="82"/>
      <c r="J185" s="82"/>
      <c r="K185" s="82"/>
      <c r="L185" s="82"/>
      <c r="M185" s="82"/>
      <c r="N185" s="82"/>
      <c r="O185" s="82"/>
      <c r="P185" s="82"/>
      <c r="Q185" s="82"/>
      <c r="R185" s="82"/>
      <c r="S185" s="82"/>
      <c r="T185" s="82"/>
      <c r="U185" s="82"/>
      <c r="V185" s="83"/>
    </row>
    <row r="186" spans="3:22" s="66" customFormat="1" ht="39" customHeight="1">
      <c r="C186" s="82"/>
      <c r="D186" s="82"/>
      <c r="E186" s="82"/>
      <c r="F186" s="82"/>
      <c r="G186" s="82"/>
      <c r="H186" s="82"/>
      <c r="I186" s="82"/>
      <c r="J186" s="82"/>
      <c r="K186" s="82"/>
      <c r="L186" s="82"/>
      <c r="M186" s="82"/>
      <c r="N186" s="82"/>
      <c r="O186" s="82"/>
      <c r="P186" s="82"/>
      <c r="Q186" s="82"/>
      <c r="R186" s="82"/>
      <c r="S186" s="82"/>
      <c r="T186" s="82"/>
      <c r="U186" s="82"/>
      <c r="V186" s="83"/>
    </row>
    <row r="187" spans="3:22" s="66" customFormat="1" ht="39" customHeight="1">
      <c r="C187" s="82"/>
      <c r="D187" s="82"/>
      <c r="E187" s="82"/>
      <c r="F187" s="82"/>
      <c r="G187" s="82"/>
      <c r="H187" s="82"/>
      <c r="I187" s="82"/>
      <c r="J187" s="82"/>
      <c r="K187" s="82"/>
      <c r="L187" s="82"/>
      <c r="M187" s="82"/>
      <c r="N187" s="82"/>
      <c r="O187" s="82"/>
      <c r="P187" s="82"/>
      <c r="Q187" s="82"/>
      <c r="R187" s="82"/>
      <c r="S187" s="82"/>
      <c r="T187" s="82"/>
      <c r="U187" s="82"/>
      <c r="V187" s="83"/>
    </row>
    <row r="188" spans="3:22" s="66" customFormat="1" ht="39" customHeight="1">
      <c r="C188" s="82"/>
      <c r="D188" s="82"/>
      <c r="E188" s="82"/>
      <c r="F188" s="82"/>
      <c r="G188" s="82"/>
      <c r="H188" s="82"/>
      <c r="I188" s="82"/>
      <c r="J188" s="82"/>
      <c r="K188" s="82"/>
      <c r="L188" s="82"/>
      <c r="M188" s="82"/>
      <c r="N188" s="82"/>
      <c r="O188" s="82"/>
      <c r="P188" s="82"/>
      <c r="Q188" s="82"/>
      <c r="R188" s="82"/>
      <c r="S188" s="82"/>
      <c r="T188" s="82"/>
      <c r="U188" s="82"/>
      <c r="V188" s="83"/>
    </row>
    <row r="189" spans="3:22" s="66" customFormat="1" ht="39" customHeight="1">
      <c r="C189" s="82"/>
      <c r="D189" s="82"/>
      <c r="E189" s="82"/>
      <c r="F189" s="82"/>
      <c r="G189" s="82"/>
      <c r="H189" s="82"/>
      <c r="I189" s="82"/>
      <c r="J189" s="82"/>
      <c r="K189" s="82"/>
      <c r="L189" s="82"/>
      <c r="M189" s="82"/>
      <c r="N189" s="82"/>
      <c r="O189" s="82"/>
      <c r="P189" s="82"/>
      <c r="Q189" s="82"/>
      <c r="R189" s="82"/>
      <c r="S189" s="82"/>
      <c r="T189" s="82"/>
      <c r="U189" s="82"/>
      <c r="V189" s="83"/>
    </row>
    <row r="190" spans="3:22" s="66" customFormat="1" ht="39" customHeight="1">
      <c r="C190" s="82"/>
      <c r="D190" s="82"/>
      <c r="E190" s="82"/>
      <c r="F190" s="82"/>
      <c r="G190" s="82"/>
      <c r="H190" s="82"/>
      <c r="I190" s="82"/>
      <c r="J190" s="82"/>
      <c r="K190" s="82"/>
      <c r="L190" s="82"/>
      <c r="M190" s="82"/>
      <c r="N190" s="82"/>
      <c r="O190" s="82"/>
      <c r="P190" s="82"/>
      <c r="Q190" s="82"/>
      <c r="R190" s="82"/>
      <c r="S190" s="82"/>
      <c r="T190" s="82"/>
      <c r="U190" s="82"/>
      <c r="V190" s="83"/>
    </row>
    <row r="191" spans="3:22" s="66" customFormat="1" ht="39" customHeight="1">
      <c r="C191" s="82"/>
      <c r="D191" s="82"/>
      <c r="E191" s="82"/>
      <c r="F191" s="82"/>
      <c r="G191" s="82"/>
      <c r="H191" s="82"/>
      <c r="I191" s="82"/>
      <c r="J191" s="82"/>
      <c r="K191" s="82"/>
      <c r="L191" s="82"/>
      <c r="M191" s="82"/>
      <c r="N191" s="82"/>
      <c r="O191" s="82"/>
      <c r="P191" s="82"/>
      <c r="Q191" s="82"/>
      <c r="R191" s="82"/>
      <c r="S191" s="82"/>
      <c r="T191" s="82"/>
      <c r="U191" s="82"/>
      <c r="V191" s="83"/>
    </row>
    <row r="192" spans="3:22" s="66" customFormat="1" ht="39" customHeight="1">
      <c r="C192" s="82"/>
      <c r="D192" s="82"/>
      <c r="E192" s="82"/>
      <c r="F192" s="82"/>
      <c r="G192" s="82"/>
      <c r="H192" s="82"/>
      <c r="I192" s="82"/>
      <c r="J192" s="82"/>
      <c r="K192" s="82"/>
      <c r="L192" s="82"/>
      <c r="M192" s="82"/>
      <c r="N192" s="82"/>
      <c r="O192" s="82"/>
      <c r="P192" s="82"/>
      <c r="Q192" s="82"/>
      <c r="R192" s="82"/>
      <c r="S192" s="82"/>
      <c r="T192" s="82"/>
      <c r="U192" s="82"/>
      <c r="V192" s="83"/>
    </row>
    <row r="193" spans="3:22" s="66" customFormat="1" ht="39" customHeight="1">
      <c r="C193" s="82"/>
      <c r="D193" s="82"/>
      <c r="E193" s="82"/>
      <c r="F193" s="82"/>
      <c r="G193" s="82"/>
      <c r="H193" s="82"/>
      <c r="I193" s="82"/>
      <c r="J193" s="82"/>
      <c r="K193" s="82"/>
      <c r="L193" s="82"/>
      <c r="M193" s="82"/>
      <c r="N193" s="82"/>
      <c r="O193" s="82"/>
      <c r="P193" s="82"/>
      <c r="Q193" s="82"/>
      <c r="R193" s="82"/>
      <c r="S193" s="82"/>
      <c r="T193" s="82"/>
      <c r="U193" s="82"/>
      <c r="V193" s="83"/>
    </row>
    <row r="194" spans="3:22" s="66" customFormat="1" ht="39" customHeight="1">
      <c r="C194" s="82"/>
      <c r="D194" s="82"/>
      <c r="E194" s="82"/>
      <c r="F194" s="82"/>
      <c r="G194" s="82"/>
      <c r="H194" s="82"/>
      <c r="I194" s="82"/>
      <c r="J194" s="82"/>
      <c r="K194" s="82"/>
      <c r="L194" s="82"/>
      <c r="M194" s="82"/>
      <c r="N194" s="82"/>
      <c r="O194" s="82"/>
      <c r="P194" s="82"/>
      <c r="Q194" s="82"/>
      <c r="R194" s="82"/>
      <c r="S194" s="82"/>
      <c r="T194" s="82"/>
      <c r="U194" s="82"/>
      <c r="V194" s="83"/>
    </row>
    <row r="195" spans="3:22" s="66" customFormat="1" ht="39" customHeight="1">
      <c r="C195" s="82"/>
      <c r="D195" s="82"/>
      <c r="E195" s="82"/>
      <c r="F195" s="82"/>
      <c r="G195" s="82"/>
      <c r="H195" s="82"/>
      <c r="I195" s="82"/>
      <c r="J195" s="82"/>
      <c r="K195" s="82"/>
      <c r="L195" s="82"/>
      <c r="M195" s="82"/>
      <c r="N195" s="82"/>
      <c r="O195" s="82"/>
      <c r="P195" s="82"/>
      <c r="Q195" s="82"/>
      <c r="R195" s="82"/>
      <c r="S195" s="82"/>
      <c r="T195" s="82"/>
      <c r="U195" s="82"/>
      <c r="V195" s="83"/>
    </row>
    <row r="196" spans="3:22" s="66" customFormat="1" ht="39" customHeight="1">
      <c r="C196" s="82"/>
      <c r="D196" s="82"/>
      <c r="E196" s="82"/>
      <c r="F196" s="82"/>
      <c r="G196" s="82"/>
      <c r="H196" s="82"/>
      <c r="I196" s="82"/>
      <c r="J196" s="82"/>
      <c r="K196" s="82"/>
      <c r="L196" s="82"/>
      <c r="M196" s="82"/>
      <c r="N196" s="82"/>
      <c r="O196" s="82"/>
      <c r="P196" s="82"/>
      <c r="Q196" s="82"/>
      <c r="R196" s="82"/>
      <c r="S196" s="82"/>
      <c r="T196" s="82"/>
      <c r="U196" s="82"/>
      <c r="V196" s="83"/>
    </row>
    <row r="197" spans="3:22" s="66" customFormat="1" ht="39" customHeight="1">
      <c r="C197" s="82"/>
      <c r="D197" s="82"/>
      <c r="E197" s="82"/>
      <c r="F197" s="82"/>
      <c r="G197" s="82"/>
      <c r="H197" s="82"/>
      <c r="I197" s="82"/>
      <c r="J197" s="82"/>
      <c r="K197" s="82"/>
      <c r="L197" s="82"/>
      <c r="M197" s="82"/>
      <c r="N197" s="82"/>
      <c r="O197" s="82"/>
      <c r="P197" s="82"/>
      <c r="Q197" s="82"/>
      <c r="R197" s="82"/>
      <c r="S197" s="82"/>
      <c r="T197" s="82"/>
      <c r="U197" s="82"/>
      <c r="V197" s="83"/>
    </row>
    <row r="198" spans="3:22" s="66" customFormat="1" ht="39" customHeight="1">
      <c r="C198" s="82"/>
      <c r="D198" s="82"/>
      <c r="E198" s="82"/>
      <c r="F198" s="82"/>
      <c r="G198" s="82"/>
      <c r="H198" s="82"/>
      <c r="I198" s="82"/>
      <c r="J198" s="82"/>
      <c r="K198" s="82"/>
      <c r="L198" s="82"/>
      <c r="M198" s="82"/>
      <c r="N198" s="82"/>
      <c r="O198" s="82"/>
      <c r="P198" s="82"/>
      <c r="Q198" s="82"/>
      <c r="R198" s="82"/>
      <c r="S198" s="82"/>
      <c r="T198" s="82"/>
      <c r="U198" s="82"/>
      <c r="V198" s="83"/>
    </row>
    <row r="199" spans="3:22" s="66" customFormat="1" ht="39" customHeight="1">
      <c r="C199" s="82"/>
      <c r="D199" s="82"/>
      <c r="E199" s="82"/>
      <c r="F199" s="82"/>
      <c r="G199" s="82"/>
      <c r="H199" s="82"/>
      <c r="I199" s="82"/>
      <c r="J199" s="82"/>
      <c r="K199" s="82"/>
      <c r="L199" s="82"/>
      <c r="M199" s="82"/>
      <c r="N199" s="82"/>
      <c r="O199" s="82"/>
      <c r="P199" s="82"/>
      <c r="Q199" s="82"/>
      <c r="R199" s="82"/>
      <c r="S199" s="82"/>
      <c r="T199" s="82"/>
      <c r="U199" s="82"/>
      <c r="V199" s="83"/>
    </row>
    <row r="200" spans="3:22" s="66" customFormat="1" ht="39" customHeight="1">
      <c r="C200" s="82"/>
      <c r="D200" s="82"/>
      <c r="E200" s="82"/>
      <c r="F200" s="82"/>
      <c r="G200" s="82"/>
      <c r="H200" s="82"/>
      <c r="I200" s="82"/>
      <c r="J200" s="82"/>
      <c r="K200" s="82"/>
      <c r="L200" s="82"/>
      <c r="M200" s="82"/>
      <c r="N200" s="82"/>
      <c r="O200" s="82"/>
      <c r="P200" s="82"/>
      <c r="Q200" s="82"/>
      <c r="R200" s="82"/>
      <c r="S200" s="82"/>
      <c r="T200" s="82"/>
      <c r="U200" s="82"/>
      <c r="V200" s="83"/>
    </row>
    <row r="201" spans="3:22" s="66" customFormat="1" ht="39" customHeight="1">
      <c r="C201" s="82"/>
      <c r="D201" s="82"/>
      <c r="E201" s="82"/>
      <c r="F201" s="82"/>
      <c r="G201" s="82"/>
      <c r="H201" s="82"/>
      <c r="I201" s="82"/>
      <c r="J201" s="82"/>
      <c r="K201" s="82"/>
      <c r="L201" s="82"/>
      <c r="M201" s="82"/>
      <c r="N201" s="82"/>
      <c r="O201" s="82"/>
      <c r="P201" s="82"/>
      <c r="Q201" s="82"/>
      <c r="R201" s="82"/>
      <c r="S201" s="82"/>
      <c r="T201" s="82"/>
      <c r="U201" s="82"/>
      <c r="V201" s="83"/>
    </row>
    <row r="202" spans="3:22" s="66" customFormat="1" ht="39" customHeight="1">
      <c r="C202" s="82"/>
      <c r="D202" s="82"/>
      <c r="E202" s="82"/>
      <c r="F202" s="82"/>
      <c r="G202" s="82"/>
      <c r="H202" s="82"/>
      <c r="I202" s="82"/>
      <c r="J202" s="82"/>
      <c r="K202" s="82"/>
      <c r="L202" s="82"/>
      <c r="M202" s="82"/>
      <c r="N202" s="82"/>
      <c r="O202" s="82"/>
      <c r="P202" s="82"/>
      <c r="Q202" s="82"/>
      <c r="R202" s="82"/>
      <c r="S202" s="82"/>
      <c r="T202" s="82"/>
      <c r="U202" s="82"/>
      <c r="V202" s="83"/>
    </row>
    <row r="203" spans="3:22" s="66" customFormat="1" ht="39" customHeight="1">
      <c r="C203" s="82"/>
      <c r="D203" s="82"/>
      <c r="E203" s="82"/>
      <c r="F203" s="82"/>
      <c r="G203" s="82"/>
      <c r="H203" s="82"/>
      <c r="I203" s="82"/>
      <c r="J203" s="82"/>
      <c r="K203" s="82"/>
      <c r="L203" s="82"/>
      <c r="M203" s="82"/>
      <c r="N203" s="82"/>
      <c r="O203" s="82"/>
      <c r="P203" s="82"/>
      <c r="Q203" s="82"/>
      <c r="R203" s="82"/>
      <c r="S203" s="82"/>
      <c r="T203" s="82"/>
      <c r="U203" s="82"/>
      <c r="V203" s="83"/>
    </row>
    <row r="204" spans="3:22" s="66" customFormat="1" ht="39" customHeight="1">
      <c r="C204" s="82"/>
      <c r="D204" s="82"/>
      <c r="E204" s="82"/>
      <c r="F204" s="82"/>
      <c r="G204" s="82"/>
      <c r="H204" s="82"/>
      <c r="I204" s="82"/>
      <c r="J204" s="82"/>
      <c r="K204" s="82"/>
      <c r="L204" s="82"/>
      <c r="M204" s="82"/>
      <c r="N204" s="82"/>
      <c r="O204" s="82"/>
      <c r="P204" s="82"/>
      <c r="Q204" s="82"/>
      <c r="R204" s="82"/>
      <c r="S204" s="82"/>
      <c r="T204" s="82"/>
      <c r="U204" s="82"/>
      <c r="V204" s="83"/>
    </row>
    <row r="205" spans="3:22" s="66" customFormat="1" ht="39" customHeight="1">
      <c r="C205" s="82"/>
      <c r="D205" s="82"/>
      <c r="E205" s="82"/>
      <c r="F205" s="82"/>
      <c r="G205" s="82"/>
      <c r="H205" s="82"/>
      <c r="I205" s="82"/>
      <c r="J205" s="82"/>
      <c r="K205" s="82"/>
      <c r="L205" s="82"/>
      <c r="M205" s="82"/>
      <c r="N205" s="82"/>
      <c r="O205" s="82"/>
      <c r="P205" s="82"/>
      <c r="Q205" s="82"/>
      <c r="R205" s="82"/>
      <c r="S205" s="82"/>
      <c r="T205" s="82"/>
      <c r="U205" s="82"/>
      <c r="V205" s="83"/>
    </row>
    <row r="206" spans="3:22" s="66" customFormat="1" ht="39" customHeight="1">
      <c r="C206" s="82"/>
      <c r="D206" s="82"/>
      <c r="E206" s="82"/>
      <c r="F206" s="82"/>
      <c r="G206" s="82"/>
      <c r="H206" s="82"/>
      <c r="I206" s="82"/>
      <c r="J206" s="82"/>
      <c r="K206" s="82"/>
      <c r="L206" s="82"/>
      <c r="M206" s="82"/>
      <c r="N206" s="82"/>
      <c r="O206" s="82"/>
      <c r="P206" s="82"/>
      <c r="Q206" s="82"/>
      <c r="R206" s="82"/>
      <c r="S206" s="82"/>
      <c r="T206" s="82"/>
      <c r="U206" s="82"/>
      <c r="V206" s="83"/>
    </row>
    <row r="207" spans="3:22" s="66" customFormat="1" ht="39" customHeight="1">
      <c r="C207" s="82"/>
      <c r="D207" s="82"/>
      <c r="E207" s="82"/>
      <c r="F207" s="82"/>
      <c r="G207" s="82"/>
      <c r="H207" s="82"/>
      <c r="I207" s="82"/>
      <c r="J207" s="82"/>
      <c r="K207" s="82"/>
      <c r="L207" s="82"/>
      <c r="M207" s="82"/>
      <c r="N207" s="82"/>
      <c r="O207" s="82"/>
      <c r="P207" s="82"/>
      <c r="Q207" s="82"/>
      <c r="R207" s="82"/>
      <c r="S207" s="82"/>
      <c r="T207" s="82"/>
      <c r="U207" s="82"/>
      <c r="V207" s="83"/>
    </row>
    <row r="208" spans="3:22" s="66" customFormat="1" ht="39" customHeight="1">
      <c r="C208" s="82"/>
      <c r="D208" s="82"/>
      <c r="E208" s="82"/>
      <c r="F208" s="82"/>
      <c r="G208" s="82"/>
      <c r="H208" s="82"/>
      <c r="I208" s="82"/>
      <c r="J208" s="82"/>
      <c r="K208" s="82"/>
      <c r="L208" s="82"/>
      <c r="M208" s="82"/>
      <c r="N208" s="82"/>
      <c r="O208" s="82"/>
      <c r="P208" s="82"/>
      <c r="Q208" s="82"/>
      <c r="R208" s="82"/>
      <c r="S208" s="82"/>
      <c r="T208" s="82"/>
      <c r="U208" s="82"/>
      <c r="V208" s="83"/>
    </row>
    <row r="209" spans="3:22" s="66" customFormat="1" ht="39" customHeight="1">
      <c r="C209" s="82"/>
      <c r="D209" s="82"/>
      <c r="E209" s="82"/>
      <c r="F209" s="82"/>
      <c r="G209" s="82"/>
      <c r="H209" s="82"/>
      <c r="I209" s="82"/>
      <c r="J209" s="82"/>
      <c r="K209" s="82"/>
      <c r="L209" s="82"/>
      <c r="M209" s="82"/>
      <c r="N209" s="82"/>
      <c r="O209" s="82"/>
      <c r="P209" s="82"/>
      <c r="Q209" s="82"/>
      <c r="R209" s="82"/>
      <c r="S209" s="82"/>
      <c r="T209" s="82"/>
      <c r="U209" s="82"/>
      <c r="V209" s="83"/>
    </row>
    <row r="210" spans="3:22" s="66" customFormat="1" ht="39" customHeight="1">
      <c r="C210" s="82"/>
      <c r="D210" s="82"/>
      <c r="E210" s="82"/>
      <c r="F210" s="82"/>
      <c r="G210" s="82"/>
      <c r="H210" s="82"/>
      <c r="I210" s="82"/>
      <c r="J210" s="82"/>
      <c r="K210" s="82"/>
      <c r="L210" s="82"/>
      <c r="M210" s="82"/>
      <c r="N210" s="82"/>
      <c r="O210" s="82"/>
      <c r="P210" s="82"/>
      <c r="Q210" s="82"/>
      <c r="R210" s="82"/>
      <c r="S210" s="82"/>
      <c r="T210" s="82"/>
      <c r="U210" s="82"/>
      <c r="V210" s="83"/>
    </row>
    <row r="211" spans="3:22" s="66" customFormat="1" ht="39" customHeight="1">
      <c r="C211" s="82"/>
      <c r="D211" s="82"/>
      <c r="E211" s="82"/>
      <c r="F211" s="82"/>
      <c r="G211" s="82"/>
      <c r="H211" s="82"/>
      <c r="I211" s="82"/>
      <c r="J211" s="82"/>
      <c r="K211" s="82"/>
      <c r="L211" s="82"/>
      <c r="M211" s="82"/>
      <c r="N211" s="82"/>
      <c r="O211" s="82"/>
      <c r="P211" s="82"/>
      <c r="Q211" s="82"/>
      <c r="R211" s="82"/>
      <c r="S211" s="82"/>
      <c r="T211" s="82"/>
      <c r="U211" s="82"/>
      <c r="V211" s="83"/>
    </row>
    <row r="212" spans="3:22" s="66" customFormat="1" ht="39" customHeight="1">
      <c r="C212" s="82"/>
      <c r="D212" s="82"/>
      <c r="E212" s="82"/>
      <c r="F212" s="82"/>
      <c r="G212" s="82"/>
      <c r="H212" s="82"/>
      <c r="I212" s="82"/>
      <c r="J212" s="82"/>
      <c r="K212" s="82"/>
      <c r="L212" s="82"/>
      <c r="M212" s="82"/>
      <c r="N212" s="82"/>
      <c r="O212" s="82"/>
      <c r="P212" s="82"/>
      <c r="Q212" s="82"/>
      <c r="R212" s="82"/>
      <c r="S212" s="82"/>
      <c r="T212" s="82"/>
      <c r="U212" s="82"/>
      <c r="V212" s="83"/>
    </row>
    <row r="213" spans="3:22" s="66" customFormat="1" ht="39" customHeight="1">
      <c r="C213" s="82"/>
      <c r="D213" s="82"/>
      <c r="E213" s="82"/>
      <c r="F213" s="82"/>
      <c r="G213" s="82"/>
      <c r="H213" s="82"/>
      <c r="I213" s="82"/>
      <c r="J213" s="82"/>
      <c r="K213" s="82"/>
      <c r="L213" s="82"/>
      <c r="M213" s="82"/>
      <c r="N213" s="82"/>
      <c r="O213" s="82"/>
      <c r="P213" s="82"/>
      <c r="Q213" s="82"/>
      <c r="R213" s="82"/>
      <c r="S213" s="82"/>
      <c r="T213" s="82"/>
      <c r="U213" s="82"/>
      <c r="V213" s="83"/>
    </row>
    <row r="214" spans="3:22" s="66" customFormat="1" ht="39" customHeight="1">
      <c r="C214" s="82"/>
      <c r="D214" s="82"/>
      <c r="E214" s="82"/>
      <c r="F214" s="82"/>
      <c r="G214" s="82"/>
      <c r="H214" s="82"/>
      <c r="I214" s="82"/>
      <c r="J214" s="82"/>
      <c r="K214" s="82"/>
      <c r="L214" s="82"/>
      <c r="M214" s="82"/>
      <c r="N214" s="82"/>
      <c r="O214" s="82"/>
      <c r="P214" s="82"/>
      <c r="Q214" s="82"/>
      <c r="R214" s="82"/>
      <c r="S214" s="82"/>
      <c r="T214" s="82"/>
      <c r="U214" s="82"/>
      <c r="V214" s="83"/>
    </row>
    <row r="215" spans="3:22" s="66" customFormat="1" ht="39" customHeight="1">
      <c r="C215" s="82"/>
      <c r="D215" s="82"/>
      <c r="E215" s="82"/>
      <c r="F215" s="82"/>
      <c r="G215" s="82"/>
      <c r="H215" s="82"/>
      <c r="I215" s="82"/>
      <c r="J215" s="82"/>
      <c r="K215" s="82"/>
      <c r="L215" s="82"/>
      <c r="M215" s="82"/>
      <c r="N215" s="82"/>
      <c r="O215" s="82"/>
      <c r="P215" s="82"/>
      <c r="Q215" s="82"/>
      <c r="R215" s="82"/>
      <c r="S215" s="82"/>
      <c r="T215" s="82"/>
      <c r="U215" s="82"/>
      <c r="V215" s="83"/>
    </row>
    <row r="216" spans="3:22" s="66" customFormat="1" ht="39" customHeight="1">
      <c r="C216" s="82"/>
      <c r="D216" s="82"/>
      <c r="E216" s="82"/>
      <c r="F216" s="82"/>
      <c r="G216" s="82"/>
      <c r="H216" s="82"/>
      <c r="I216" s="82"/>
      <c r="J216" s="82"/>
      <c r="K216" s="82"/>
      <c r="L216" s="82"/>
      <c r="M216" s="82"/>
      <c r="N216" s="82"/>
      <c r="O216" s="82"/>
      <c r="P216" s="82"/>
      <c r="Q216" s="82"/>
      <c r="R216" s="82"/>
      <c r="S216" s="82"/>
      <c r="T216" s="82"/>
      <c r="U216" s="82"/>
      <c r="V216" s="83"/>
    </row>
    <row r="217" spans="3:22" s="66" customFormat="1" ht="39" customHeight="1">
      <c r="C217" s="82"/>
      <c r="D217" s="82"/>
      <c r="E217" s="82"/>
      <c r="F217" s="82"/>
      <c r="G217" s="82"/>
      <c r="H217" s="82"/>
      <c r="I217" s="82"/>
      <c r="J217" s="82"/>
      <c r="K217" s="82"/>
      <c r="L217" s="82"/>
      <c r="M217" s="82"/>
      <c r="N217" s="82"/>
      <c r="O217" s="82"/>
      <c r="P217" s="82"/>
      <c r="Q217" s="82"/>
      <c r="R217" s="82"/>
      <c r="S217" s="82"/>
      <c r="T217" s="82"/>
      <c r="U217" s="82"/>
      <c r="V217" s="83"/>
    </row>
    <row r="218" spans="3:22" s="66" customFormat="1" ht="39" customHeight="1">
      <c r="C218" s="82"/>
      <c r="D218" s="82"/>
      <c r="E218" s="82"/>
      <c r="F218" s="82"/>
      <c r="G218" s="82"/>
      <c r="H218" s="82"/>
      <c r="I218" s="82"/>
      <c r="J218" s="82"/>
      <c r="K218" s="82"/>
      <c r="L218" s="82"/>
      <c r="M218" s="82"/>
      <c r="N218" s="82"/>
      <c r="O218" s="82"/>
      <c r="P218" s="82"/>
      <c r="Q218" s="82"/>
      <c r="R218" s="82"/>
      <c r="S218" s="82"/>
      <c r="T218" s="82"/>
      <c r="U218" s="82"/>
      <c r="V218" s="83"/>
    </row>
    <row r="219" spans="3:22" s="66" customFormat="1" ht="39" customHeight="1">
      <c r="C219" s="82"/>
      <c r="D219" s="82"/>
      <c r="E219" s="82"/>
      <c r="F219" s="82"/>
      <c r="G219" s="82"/>
      <c r="H219" s="82"/>
      <c r="I219" s="82"/>
      <c r="J219" s="82"/>
      <c r="K219" s="82"/>
      <c r="L219" s="82"/>
      <c r="M219" s="82"/>
      <c r="N219" s="82"/>
      <c r="O219" s="82"/>
      <c r="P219" s="82"/>
      <c r="Q219" s="82"/>
      <c r="R219" s="82"/>
      <c r="S219" s="82"/>
      <c r="T219" s="82"/>
      <c r="U219" s="82"/>
      <c r="V219" s="83"/>
    </row>
    <row r="220" spans="3:22" s="66" customFormat="1" ht="39" customHeight="1">
      <c r="C220" s="82"/>
      <c r="D220" s="82"/>
      <c r="E220" s="82"/>
      <c r="F220" s="82"/>
      <c r="G220" s="82"/>
      <c r="H220" s="82"/>
      <c r="I220" s="82"/>
      <c r="J220" s="82"/>
      <c r="K220" s="82"/>
      <c r="L220" s="82"/>
      <c r="M220" s="82"/>
      <c r="N220" s="82"/>
      <c r="O220" s="82"/>
      <c r="P220" s="82"/>
      <c r="Q220" s="82"/>
      <c r="R220" s="82"/>
      <c r="S220" s="82"/>
      <c r="T220" s="82"/>
      <c r="U220" s="82"/>
      <c r="V220" s="83"/>
    </row>
    <row r="221" spans="3:22" s="66" customFormat="1" ht="39" customHeight="1">
      <c r="C221" s="82"/>
      <c r="D221" s="82"/>
      <c r="E221" s="82"/>
      <c r="F221" s="82"/>
      <c r="G221" s="82"/>
      <c r="H221" s="82"/>
      <c r="I221" s="82"/>
      <c r="J221" s="82"/>
      <c r="K221" s="82"/>
      <c r="L221" s="82"/>
      <c r="M221" s="82"/>
      <c r="N221" s="82"/>
      <c r="O221" s="82"/>
      <c r="P221" s="82"/>
      <c r="Q221" s="82"/>
      <c r="R221" s="82"/>
      <c r="S221" s="82"/>
      <c r="T221" s="82"/>
      <c r="U221" s="82"/>
      <c r="V221" s="83"/>
    </row>
    <row r="222" spans="3:22" s="66" customFormat="1" ht="39" customHeight="1">
      <c r="C222" s="82"/>
      <c r="D222" s="82"/>
      <c r="E222" s="82"/>
      <c r="F222" s="82"/>
      <c r="G222" s="82"/>
      <c r="H222" s="82"/>
      <c r="I222" s="82"/>
      <c r="J222" s="82"/>
      <c r="K222" s="82"/>
      <c r="L222" s="82"/>
      <c r="M222" s="82"/>
      <c r="N222" s="82"/>
      <c r="O222" s="82"/>
      <c r="P222" s="82"/>
      <c r="Q222" s="82"/>
      <c r="R222" s="82"/>
      <c r="S222" s="82"/>
      <c r="T222" s="82"/>
      <c r="U222" s="82"/>
      <c r="V222" s="83"/>
    </row>
    <row r="223" spans="3:22" s="66" customFormat="1" ht="39" customHeight="1">
      <c r="C223" s="82"/>
      <c r="D223" s="82"/>
      <c r="E223" s="82"/>
      <c r="F223" s="82"/>
      <c r="G223" s="82"/>
      <c r="H223" s="82"/>
      <c r="I223" s="82"/>
      <c r="J223" s="82"/>
      <c r="K223" s="82"/>
      <c r="L223" s="82"/>
      <c r="M223" s="82"/>
      <c r="N223" s="82"/>
      <c r="O223" s="82"/>
      <c r="P223" s="82"/>
      <c r="Q223" s="82"/>
      <c r="R223" s="82"/>
      <c r="S223" s="82"/>
      <c r="T223" s="82"/>
      <c r="U223" s="82"/>
      <c r="V223" s="83"/>
    </row>
    <row r="224" spans="3:22" s="66" customFormat="1" ht="39" customHeight="1">
      <c r="C224" s="82"/>
      <c r="D224" s="82"/>
      <c r="E224" s="82"/>
      <c r="F224" s="82"/>
      <c r="G224" s="82"/>
      <c r="H224" s="82"/>
      <c r="I224" s="82"/>
      <c r="J224" s="82"/>
      <c r="K224" s="82"/>
      <c r="L224" s="82"/>
      <c r="M224" s="82"/>
      <c r="N224" s="82"/>
      <c r="O224" s="82"/>
      <c r="P224" s="82"/>
      <c r="Q224" s="82"/>
      <c r="R224" s="82"/>
      <c r="S224" s="82"/>
      <c r="T224" s="82"/>
      <c r="U224" s="82"/>
      <c r="V224" s="83"/>
    </row>
    <row r="225" spans="3:22" s="66" customFormat="1" ht="39" customHeight="1">
      <c r="C225" s="82"/>
      <c r="D225" s="82"/>
      <c r="E225" s="82"/>
      <c r="F225" s="82"/>
      <c r="G225" s="82"/>
      <c r="H225" s="82"/>
      <c r="I225" s="82"/>
      <c r="J225" s="82"/>
      <c r="K225" s="82"/>
      <c r="L225" s="82"/>
      <c r="M225" s="82"/>
      <c r="N225" s="82"/>
      <c r="O225" s="82"/>
      <c r="P225" s="82"/>
      <c r="Q225" s="82"/>
      <c r="R225" s="82"/>
      <c r="S225" s="82"/>
      <c r="T225" s="82"/>
      <c r="U225" s="82"/>
      <c r="V225" s="83"/>
    </row>
    <row r="226" spans="3:22" s="66" customFormat="1" ht="39" customHeight="1">
      <c r="C226" s="82"/>
      <c r="D226" s="82"/>
      <c r="E226" s="82"/>
      <c r="F226" s="82"/>
      <c r="G226" s="82"/>
      <c r="H226" s="82"/>
      <c r="I226" s="82"/>
      <c r="J226" s="82"/>
      <c r="K226" s="82"/>
      <c r="L226" s="82"/>
      <c r="M226" s="82"/>
      <c r="N226" s="82"/>
      <c r="O226" s="82"/>
      <c r="P226" s="82"/>
      <c r="Q226" s="82"/>
      <c r="R226" s="82"/>
      <c r="S226" s="82"/>
      <c r="T226" s="82"/>
      <c r="U226" s="82"/>
      <c r="V226" s="83"/>
    </row>
    <row r="227" spans="3:22" s="66" customFormat="1" ht="39" customHeight="1">
      <c r="C227" s="82"/>
      <c r="D227" s="82"/>
      <c r="E227" s="82"/>
      <c r="F227" s="82"/>
      <c r="G227" s="82"/>
      <c r="H227" s="82"/>
      <c r="I227" s="82"/>
      <c r="J227" s="82"/>
      <c r="K227" s="82"/>
      <c r="L227" s="82"/>
      <c r="M227" s="82"/>
      <c r="N227" s="82"/>
      <c r="O227" s="82"/>
      <c r="P227" s="82"/>
      <c r="Q227" s="82"/>
      <c r="R227" s="82"/>
      <c r="S227" s="82"/>
      <c r="T227" s="82"/>
      <c r="U227" s="82"/>
      <c r="V227" s="83"/>
    </row>
    <row r="228" spans="3:22" s="66" customFormat="1" ht="39" customHeight="1">
      <c r="C228" s="82"/>
      <c r="D228" s="82"/>
      <c r="E228" s="82"/>
      <c r="F228" s="82"/>
      <c r="G228" s="82"/>
      <c r="H228" s="82"/>
      <c r="I228" s="82"/>
      <c r="J228" s="82"/>
      <c r="K228" s="82"/>
      <c r="L228" s="82"/>
      <c r="M228" s="82"/>
      <c r="N228" s="82"/>
      <c r="O228" s="82"/>
      <c r="P228" s="82"/>
      <c r="Q228" s="82"/>
      <c r="R228" s="82"/>
      <c r="S228" s="82"/>
      <c r="T228" s="82"/>
      <c r="U228" s="82"/>
      <c r="V228" s="83"/>
    </row>
    <row r="229" spans="3:22" s="66" customFormat="1" ht="39" customHeight="1">
      <c r="C229" s="82"/>
      <c r="D229" s="82"/>
      <c r="E229" s="82"/>
      <c r="F229" s="82"/>
      <c r="G229" s="82"/>
      <c r="H229" s="82"/>
      <c r="I229" s="82"/>
      <c r="J229" s="82"/>
      <c r="K229" s="82"/>
      <c r="L229" s="82"/>
      <c r="M229" s="82"/>
      <c r="N229" s="82"/>
      <c r="O229" s="82"/>
      <c r="P229" s="82"/>
      <c r="Q229" s="82"/>
      <c r="R229" s="82"/>
      <c r="S229" s="82"/>
      <c r="T229" s="82"/>
      <c r="U229" s="82"/>
      <c r="V229" s="83"/>
    </row>
    <row r="230" spans="3:22" s="66" customFormat="1" ht="39" customHeight="1">
      <c r="C230" s="82"/>
      <c r="D230" s="82"/>
      <c r="E230" s="82"/>
      <c r="F230" s="82"/>
      <c r="G230" s="82"/>
      <c r="H230" s="82"/>
      <c r="I230" s="82"/>
      <c r="J230" s="82"/>
      <c r="K230" s="82"/>
      <c r="L230" s="82"/>
      <c r="M230" s="82"/>
      <c r="N230" s="82"/>
      <c r="O230" s="82"/>
      <c r="P230" s="82"/>
      <c r="Q230" s="82"/>
      <c r="R230" s="82"/>
      <c r="S230" s="82"/>
      <c r="T230" s="82"/>
      <c r="U230" s="82"/>
      <c r="V230" s="83"/>
    </row>
    <row r="231" spans="3:22" s="66" customFormat="1" ht="39" customHeight="1">
      <c r="C231" s="82"/>
      <c r="D231" s="82"/>
      <c r="E231" s="82"/>
      <c r="F231" s="82"/>
      <c r="G231" s="82"/>
      <c r="H231" s="82"/>
      <c r="I231" s="82"/>
      <c r="J231" s="82"/>
      <c r="K231" s="82"/>
      <c r="L231" s="82"/>
      <c r="M231" s="82"/>
      <c r="N231" s="82"/>
      <c r="O231" s="82"/>
      <c r="P231" s="82"/>
      <c r="Q231" s="82"/>
      <c r="R231" s="82"/>
      <c r="S231" s="82"/>
      <c r="T231" s="82"/>
      <c r="U231" s="82"/>
      <c r="V231" s="83"/>
    </row>
    <row r="232" spans="3:22" s="66" customFormat="1" ht="39" customHeight="1">
      <c r="C232" s="82"/>
      <c r="D232" s="82"/>
      <c r="E232" s="82"/>
      <c r="F232" s="82"/>
      <c r="G232" s="82"/>
      <c r="H232" s="82"/>
      <c r="I232" s="82"/>
      <c r="J232" s="82"/>
      <c r="K232" s="82"/>
      <c r="L232" s="82"/>
      <c r="M232" s="82"/>
      <c r="N232" s="82"/>
      <c r="O232" s="82"/>
      <c r="P232" s="82"/>
      <c r="Q232" s="82"/>
      <c r="R232" s="82"/>
      <c r="S232" s="82"/>
      <c r="T232" s="82"/>
      <c r="U232" s="82"/>
      <c r="V232" s="83"/>
    </row>
    <row r="233" spans="3:22" s="66" customFormat="1" ht="39" customHeight="1">
      <c r="C233" s="82"/>
      <c r="D233" s="82"/>
      <c r="E233" s="82"/>
      <c r="F233" s="82"/>
      <c r="G233" s="82"/>
      <c r="H233" s="82"/>
      <c r="I233" s="82"/>
      <c r="J233" s="82"/>
      <c r="K233" s="82"/>
      <c r="L233" s="82"/>
      <c r="M233" s="82"/>
      <c r="N233" s="82"/>
      <c r="O233" s="82"/>
      <c r="P233" s="82"/>
      <c r="Q233" s="82"/>
      <c r="R233" s="82"/>
      <c r="S233" s="82"/>
      <c r="T233" s="82"/>
      <c r="U233" s="82"/>
      <c r="V233" s="83"/>
    </row>
    <row r="234" spans="3:22" s="66" customFormat="1" ht="39" customHeight="1">
      <c r="C234" s="82"/>
      <c r="D234" s="82"/>
      <c r="E234" s="82"/>
      <c r="F234" s="82"/>
      <c r="G234" s="82"/>
      <c r="H234" s="82"/>
      <c r="I234" s="82"/>
      <c r="J234" s="82"/>
      <c r="K234" s="82"/>
      <c r="L234" s="82"/>
      <c r="M234" s="82"/>
      <c r="N234" s="82"/>
      <c r="O234" s="82"/>
      <c r="P234" s="82"/>
      <c r="Q234" s="82"/>
      <c r="R234" s="82"/>
      <c r="S234" s="82"/>
      <c r="T234" s="82"/>
      <c r="U234" s="82"/>
      <c r="V234" s="83"/>
    </row>
    <row r="235" spans="3:22" s="66" customFormat="1" ht="39" customHeight="1">
      <c r="C235" s="82"/>
      <c r="D235" s="82"/>
      <c r="E235" s="82"/>
      <c r="F235" s="82"/>
      <c r="G235" s="82"/>
      <c r="H235" s="82"/>
      <c r="I235" s="82"/>
      <c r="J235" s="82"/>
      <c r="K235" s="82"/>
      <c r="L235" s="82"/>
      <c r="M235" s="82"/>
      <c r="N235" s="82"/>
      <c r="O235" s="82"/>
      <c r="P235" s="82"/>
      <c r="Q235" s="82"/>
      <c r="R235" s="82"/>
      <c r="S235" s="82"/>
      <c r="T235" s="82"/>
      <c r="U235" s="82"/>
      <c r="V235" s="83"/>
    </row>
    <row r="236" spans="3:22" s="66" customFormat="1" ht="39" customHeight="1">
      <c r="C236" s="82"/>
      <c r="D236" s="82"/>
      <c r="E236" s="82"/>
      <c r="F236" s="82"/>
      <c r="G236" s="82"/>
      <c r="H236" s="82"/>
      <c r="I236" s="82"/>
      <c r="J236" s="82"/>
      <c r="K236" s="82"/>
      <c r="L236" s="82"/>
      <c r="M236" s="82"/>
      <c r="N236" s="82"/>
      <c r="O236" s="82"/>
      <c r="P236" s="82"/>
      <c r="Q236" s="82"/>
      <c r="R236" s="82"/>
      <c r="S236" s="82"/>
      <c r="T236" s="82"/>
      <c r="U236" s="82"/>
      <c r="V236" s="83"/>
    </row>
    <row r="237" spans="3:22" s="66" customFormat="1" ht="39" customHeight="1">
      <c r="C237" s="82"/>
      <c r="D237" s="82"/>
      <c r="E237" s="82"/>
      <c r="F237" s="82"/>
      <c r="G237" s="82"/>
      <c r="H237" s="82"/>
      <c r="I237" s="82"/>
      <c r="J237" s="82"/>
      <c r="K237" s="82"/>
      <c r="L237" s="82"/>
      <c r="M237" s="82"/>
      <c r="N237" s="82"/>
      <c r="O237" s="82"/>
      <c r="P237" s="82"/>
      <c r="Q237" s="82"/>
      <c r="R237" s="82"/>
      <c r="S237" s="82"/>
      <c r="T237" s="82"/>
      <c r="U237" s="82"/>
      <c r="V237" s="83"/>
    </row>
    <row r="238" spans="3:22" s="66" customFormat="1" ht="39" customHeight="1">
      <c r="C238" s="82"/>
      <c r="D238" s="82"/>
      <c r="E238" s="82"/>
      <c r="F238" s="82"/>
      <c r="G238" s="82"/>
      <c r="H238" s="82"/>
      <c r="I238" s="82"/>
      <c r="J238" s="82"/>
      <c r="K238" s="82"/>
      <c r="L238" s="82"/>
      <c r="M238" s="82"/>
      <c r="N238" s="82"/>
      <c r="O238" s="82"/>
      <c r="P238" s="82"/>
      <c r="Q238" s="82"/>
      <c r="R238" s="82"/>
      <c r="S238" s="82"/>
      <c r="T238" s="82"/>
      <c r="U238" s="82"/>
      <c r="V238" s="83"/>
    </row>
    <row r="239" spans="3:22" s="66" customFormat="1" ht="39" customHeight="1">
      <c r="C239" s="82"/>
      <c r="D239" s="82"/>
      <c r="E239" s="82"/>
      <c r="F239" s="82"/>
      <c r="G239" s="82"/>
      <c r="H239" s="82"/>
      <c r="I239" s="82"/>
      <c r="J239" s="82"/>
      <c r="K239" s="82"/>
      <c r="L239" s="82"/>
      <c r="M239" s="82"/>
      <c r="N239" s="82"/>
      <c r="O239" s="82"/>
      <c r="P239" s="82"/>
      <c r="Q239" s="82"/>
      <c r="R239" s="82"/>
      <c r="S239" s="82"/>
      <c r="T239" s="82"/>
      <c r="U239" s="82"/>
      <c r="V239" s="83"/>
    </row>
    <row r="240" spans="3:22" s="66" customFormat="1" ht="39" customHeight="1">
      <c r="C240" s="82"/>
      <c r="D240" s="82"/>
      <c r="E240" s="82"/>
      <c r="F240" s="82"/>
      <c r="G240" s="82"/>
      <c r="H240" s="82"/>
      <c r="I240" s="82"/>
      <c r="J240" s="82"/>
      <c r="K240" s="82"/>
      <c r="L240" s="82"/>
      <c r="M240" s="82"/>
      <c r="N240" s="82"/>
      <c r="O240" s="82"/>
      <c r="P240" s="82"/>
      <c r="Q240" s="82"/>
      <c r="R240" s="82"/>
      <c r="S240" s="82"/>
      <c r="T240" s="82"/>
      <c r="U240" s="82"/>
      <c r="V240" s="83"/>
    </row>
    <row r="241" spans="3:22" s="66" customFormat="1" ht="39" customHeight="1">
      <c r="C241" s="82"/>
      <c r="D241" s="82"/>
      <c r="E241" s="82"/>
      <c r="F241" s="82"/>
      <c r="G241" s="82"/>
      <c r="H241" s="82"/>
      <c r="I241" s="82"/>
      <c r="J241" s="82"/>
      <c r="K241" s="82"/>
      <c r="L241" s="82"/>
      <c r="M241" s="82"/>
      <c r="N241" s="82"/>
      <c r="O241" s="82"/>
      <c r="P241" s="82"/>
      <c r="Q241" s="82"/>
      <c r="R241" s="82"/>
      <c r="S241" s="82"/>
      <c r="T241" s="82"/>
      <c r="U241" s="82"/>
      <c r="V241" s="83"/>
    </row>
    <row r="242" spans="3:22" s="66" customFormat="1" ht="39" customHeight="1">
      <c r="C242" s="82"/>
      <c r="D242" s="82"/>
      <c r="E242" s="82"/>
      <c r="F242" s="82"/>
      <c r="G242" s="82"/>
      <c r="H242" s="82"/>
      <c r="I242" s="82"/>
      <c r="J242" s="82"/>
      <c r="K242" s="82"/>
      <c r="L242" s="82"/>
      <c r="M242" s="82"/>
      <c r="N242" s="82"/>
      <c r="O242" s="82"/>
      <c r="P242" s="82"/>
      <c r="Q242" s="82"/>
      <c r="R242" s="82"/>
      <c r="S242" s="82"/>
      <c r="T242" s="82"/>
      <c r="U242" s="82"/>
      <c r="V242" s="83"/>
    </row>
    <row r="243" spans="3:22" s="66" customFormat="1" ht="39" customHeight="1">
      <c r="C243" s="82"/>
      <c r="D243" s="82"/>
      <c r="E243" s="82"/>
      <c r="F243" s="82"/>
      <c r="G243" s="82"/>
      <c r="H243" s="82"/>
      <c r="I243" s="82"/>
      <c r="J243" s="82"/>
      <c r="K243" s="82"/>
      <c r="L243" s="82"/>
      <c r="M243" s="82"/>
      <c r="N243" s="82"/>
      <c r="O243" s="82"/>
      <c r="P243" s="82"/>
      <c r="Q243" s="82"/>
      <c r="R243" s="82"/>
      <c r="S243" s="82"/>
      <c r="T243" s="82"/>
      <c r="U243" s="82"/>
      <c r="V243" s="83"/>
    </row>
    <row r="244" spans="3:22" s="66" customFormat="1" ht="39" customHeight="1">
      <c r="C244" s="82"/>
      <c r="D244" s="82"/>
      <c r="E244" s="82"/>
      <c r="F244" s="82"/>
      <c r="G244" s="82"/>
      <c r="H244" s="82"/>
      <c r="I244" s="82"/>
      <c r="J244" s="82"/>
      <c r="K244" s="82"/>
      <c r="L244" s="82"/>
      <c r="M244" s="82"/>
      <c r="N244" s="82"/>
      <c r="O244" s="82"/>
      <c r="P244" s="82"/>
      <c r="Q244" s="82"/>
      <c r="R244" s="82"/>
      <c r="S244" s="82"/>
      <c r="T244" s="82"/>
      <c r="U244" s="82"/>
      <c r="V244" s="83"/>
    </row>
    <row r="245" spans="3:22" s="66" customFormat="1" ht="39" customHeight="1">
      <c r="C245" s="82"/>
      <c r="D245" s="82"/>
      <c r="E245" s="82"/>
      <c r="F245" s="82"/>
      <c r="G245" s="82"/>
      <c r="H245" s="82"/>
      <c r="I245" s="82"/>
      <c r="J245" s="82"/>
      <c r="K245" s="82"/>
      <c r="L245" s="82"/>
      <c r="M245" s="82"/>
      <c r="N245" s="82"/>
      <c r="O245" s="82"/>
      <c r="P245" s="82"/>
      <c r="Q245" s="82"/>
      <c r="R245" s="82"/>
      <c r="S245" s="82"/>
      <c r="T245" s="82"/>
      <c r="U245" s="82"/>
      <c r="V245" s="83"/>
    </row>
    <row r="246" spans="3:22" s="66" customFormat="1" ht="39" customHeight="1">
      <c r="C246" s="82"/>
      <c r="D246" s="82"/>
      <c r="E246" s="82"/>
      <c r="F246" s="82"/>
      <c r="G246" s="82"/>
      <c r="H246" s="82"/>
      <c r="I246" s="82"/>
      <c r="J246" s="82"/>
      <c r="K246" s="82"/>
      <c r="L246" s="82"/>
      <c r="M246" s="82"/>
      <c r="N246" s="82"/>
      <c r="O246" s="82"/>
      <c r="P246" s="82"/>
      <c r="Q246" s="82"/>
      <c r="R246" s="82"/>
      <c r="S246" s="82"/>
      <c r="T246" s="82"/>
      <c r="U246" s="82"/>
      <c r="V246" s="83"/>
    </row>
    <row r="247" spans="3:22" s="66" customFormat="1" ht="39" customHeight="1">
      <c r="C247" s="82"/>
      <c r="D247" s="82"/>
      <c r="E247" s="82"/>
      <c r="F247" s="82"/>
      <c r="G247" s="82"/>
      <c r="H247" s="82"/>
      <c r="I247" s="82"/>
      <c r="J247" s="82"/>
      <c r="K247" s="82"/>
      <c r="L247" s="82"/>
      <c r="M247" s="82"/>
      <c r="N247" s="82"/>
      <c r="O247" s="82"/>
      <c r="P247" s="82"/>
      <c r="Q247" s="82"/>
      <c r="R247" s="82"/>
      <c r="S247" s="82"/>
      <c r="T247" s="82"/>
      <c r="U247" s="82"/>
      <c r="V247" s="83"/>
    </row>
    <row r="248" spans="3:22" s="66" customFormat="1" ht="39" customHeight="1">
      <c r="C248" s="82"/>
      <c r="D248" s="82"/>
      <c r="E248" s="82"/>
      <c r="F248" s="82"/>
      <c r="G248" s="82"/>
      <c r="H248" s="82"/>
      <c r="I248" s="82"/>
      <c r="J248" s="82"/>
      <c r="K248" s="82"/>
      <c r="L248" s="82"/>
      <c r="M248" s="82"/>
      <c r="N248" s="82"/>
      <c r="O248" s="82"/>
      <c r="P248" s="82"/>
      <c r="Q248" s="82"/>
      <c r="R248" s="82"/>
      <c r="S248" s="82"/>
      <c r="T248" s="82"/>
      <c r="U248" s="82"/>
      <c r="V248" s="83"/>
    </row>
    <row r="249" spans="3:22" s="66" customFormat="1" ht="39" customHeight="1">
      <c r="C249" s="82"/>
      <c r="D249" s="82"/>
      <c r="E249" s="82"/>
      <c r="F249" s="82"/>
      <c r="G249" s="82"/>
      <c r="H249" s="82"/>
      <c r="I249" s="82"/>
      <c r="J249" s="82"/>
      <c r="K249" s="82"/>
      <c r="L249" s="82"/>
      <c r="M249" s="82"/>
      <c r="N249" s="82"/>
      <c r="O249" s="82"/>
      <c r="P249" s="82"/>
      <c r="Q249" s="82"/>
      <c r="R249" s="82"/>
      <c r="S249" s="82"/>
      <c r="T249" s="82"/>
      <c r="U249" s="82"/>
      <c r="V249" s="83"/>
    </row>
    <row r="250" spans="3:22" s="66" customFormat="1" ht="39" customHeight="1">
      <c r="C250" s="82"/>
      <c r="D250" s="82"/>
      <c r="E250" s="82"/>
      <c r="F250" s="82"/>
      <c r="G250" s="82"/>
      <c r="H250" s="82"/>
      <c r="I250" s="82"/>
      <c r="J250" s="82"/>
      <c r="K250" s="82"/>
      <c r="L250" s="82"/>
      <c r="M250" s="82"/>
      <c r="N250" s="82"/>
      <c r="O250" s="82"/>
      <c r="P250" s="82"/>
      <c r="Q250" s="82"/>
      <c r="R250" s="82"/>
      <c r="S250" s="82"/>
      <c r="T250" s="82"/>
      <c r="U250" s="82"/>
      <c r="V250" s="83"/>
    </row>
    <row r="251" spans="3:22" s="66" customFormat="1" ht="39" customHeight="1">
      <c r="C251" s="82"/>
      <c r="D251" s="82"/>
      <c r="E251" s="82"/>
      <c r="F251" s="82"/>
      <c r="G251" s="82"/>
      <c r="H251" s="82"/>
      <c r="I251" s="82"/>
      <c r="J251" s="82"/>
      <c r="K251" s="82"/>
      <c r="L251" s="82"/>
      <c r="M251" s="82"/>
      <c r="N251" s="82"/>
      <c r="O251" s="82"/>
      <c r="P251" s="82"/>
      <c r="Q251" s="82"/>
      <c r="R251" s="82"/>
      <c r="S251" s="82"/>
      <c r="T251" s="82"/>
      <c r="U251" s="82"/>
      <c r="V251" s="83"/>
    </row>
    <row r="252" spans="3:22" s="66" customFormat="1" ht="39" customHeight="1">
      <c r="C252" s="82"/>
      <c r="D252" s="82"/>
      <c r="E252" s="82"/>
      <c r="F252" s="82"/>
      <c r="G252" s="82"/>
      <c r="H252" s="82"/>
      <c r="I252" s="82"/>
      <c r="J252" s="82"/>
      <c r="K252" s="82"/>
      <c r="L252" s="82"/>
      <c r="M252" s="82"/>
      <c r="N252" s="82"/>
      <c r="O252" s="82"/>
      <c r="P252" s="82"/>
      <c r="Q252" s="82"/>
      <c r="R252" s="82"/>
      <c r="S252" s="82"/>
      <c r="T252" s="82"/>
      <c r="U252" s="82"/>
      <c r="V252" s="83"/>
    </row>
    <row r="253" spans="3:22" s="66" customFormat="1" ht="39" customHeight="1">
      <c r="C253" s="82"/>
      <c r="D253" s="82"/>
      <c r="E253" s="82"/>
      <c r="F253" s="82"/>
      <c r="G253" s="82"/>
      <c r="H253" s="82"/>
      <c r="I253" s="82"/>
      <c r="J253" s="82"/>
      <c r="K253" s="82"/>
      <c r="L253" s="82"/>
      <c r="M253" s="82"/>
      <c r="N253" s="82"/>
      <c r="O253" s="82"/>
      <c r="P253" s="82"/>
      <c r="Q253" s="82"/>
      <c r="R253" s="82"/>
      <c r="S253" s="82"/>
      <c r="T253" s="82"/>
      <c r="U253" s="82"/>
      <c r="V253" s="83"/>
    </row>
    <row r="254" spans="3:22" s="66" customFormat="1" ht="39" customHeight="1">
      <c r="C254" s="82"/>
      <c r="D254" s="82"/>
      <c r="E254" s="82"/>
      <c r="F254" s="82"/>
      <c r="G254" s="82"/>
      <c r="H254" s="82"/>
      <c r="I254" s="82"/>
      <c r="J254" s="82"/>
      <c r="K254" s="82"/>
      <c r="L254" s="82"/>
      <c r="M254" s="82"/>
      <c r="N254" s="82"/>
      <c r="O254" s="82"/>
      <c r="P254" s="82"/>
      <c r="Q254" s="82"/>
      <c r="R254" s="82"/>
      <c r="S254" s="82"/>
      <c r="T254" s="82"/>
      <c r="U254" s="82"/>
      <c r="V254" s="83"/>
    </row>
    <row r="255" spans="3:22" s="66" customFormat="1" ht="39" customHeight="1">
      <c r="C255" s="82"/>
      <c r="D255" s="82"/>
      <c r="E255" s="82"/>
      <c r="F255" s="82"/>
      <c r="G255" s="82"/>
      <c r="H255" s="82"/>
      <c r="I255" s="82"/>
      <c r="J255" s="82"/>
      <c r="K255" s="82"/>
      <c r="L255" s="82"/>
      <c r="M255" s="82"/>
      <c r="N255" s="82"/>
      <c r="O255" s="82"/>
      <c r="P255" s="82"/>
      <c r="Q255" s="82"/>
      <c r="R255" s="82"/>
      <c r="S255" s="82"/>
      <c r="T255" s="82"/>
      <c r="U255" s="82"/>
      <c r="V255" s="83"/>
    </row>
    <row r="256" spans="3:22" s="66" customFormat="1" ht="39" customHeight="1">
      <c r="C256" s="82"/>
      <c r="D256" s="82"/>
      <c r="E256" s="82"/>
      <c r="F256" s="82"/>
      <c r="G256" s="82"/>
      <c r="H256" s="82"/>
      <c r="I256" s="82"/>
      <c r="J256" s="82"/>
      <c r="K256" s="82"/>
      <c r="L256" s="82"/>
      <c r="M256" s="82"/>
      <c r="N256" s="82"/>
      <c r="O256" s="82"/>
      <c r="P256" s="82"/>
      <c r="Q256" s="82"/>
      <c r="R256" s="82"/>
      <c r="S256" s="82"/>
      <c r="T256" s="82"/>
      <c r="U256" s="82"/>
      <c r="V256" s="83"/>
    </row>
    <row r="257" spans="3:22" s="66" customFormat="1" ht="39" customHeight="1">
      <c r="C257" s="82"/>
      <c r="D257" s="82"/>
      <c r="E257" s="82"/>
      <c r="F257" s="82"/>
      <c r="G257" s="82"/>
      <c r="H257" s="82"/>
      <c r="I257" s="82"/>
      <c r="J257" s="82"/>
      <c r="K257" s="82"/>
      <c r="L257" s="82"/>
      <c r="M257" s="82"/>
      <c r="N257" s="82"/>
      <c r="O257" s="82"/>
      <c r="P257" s="82"/>
      <c r="Q257" s="82"/>
      <c r="R257" s="82"/>
      <c r="S257" s="82"/>
      <c r="T257" s="82"/>
      <c r="U257" s="82"/>
      <c r="V257" s="83"/>
    </row>
    <row r="258" spans="3:22" s="66" customFormat="1" ht="39" customHeight="1">
      <c r="C258" s="82"/>
      <c r="D258" s="82"/>
      <c r="E258" s="82"/>
      <c r="F258" s="82"/>
      <c r="G258" s="82"/>
      <c r="H258" s="82"/>
      <c r="I258" s="82"/>
      <c r="J258" s="82"/>
      <c r="K258" s="82"/>
      <c r="L258" s="82"/>
      <c r="M258" s="82"/>
      <c r="N258" s="82"/>
      <c r="O258" s="82"/>
      <c r="P258" s="82"/>
      <c r="Q258" s="82"/>
      <c r="R258" s="82"/>
      <c r="S258" s="82"/>
      <c r="T258" s="82"/>
      <c r="U258" s="82"/>
      <c r="V258" s="83"/>
    </row>
    <row r="259" spans="3:22" s="66" customFormat="1" ht="39" customHeight="1">
      <c r="C259" s="82"/>
      <c r="D259" s="82"/>
      <c r="E259" s="82"/>
      <c r="F259" s="82"/>
      <c r="G259" s="82"/>
      <c r="H259" s="82"/>
      <c r="I259" s="82"/>
      <c r="J259" s="82"/>
      <c r="K259" s="82"/>
      <c r="L259" s="82"/>
      <c r="M259" s="82"/>
      <c r="N259" s="82"/>
      <c r="O259" s="82"/>
      <c r="P259" s="82"/>
      <c r="Q259" s="82"/>
      <c r="R259" s="82"/>
      <c r="S259" s="82"/>
      <c r="T259" s="82"/>
      <c r="U259" s="82"/>
      <c r="V259" s="83"/>
    </row>
    <row r="260" spans="3:22" s="66" customFormat="1" ht="39" customHeight="1">
      <c r="C260" s="82"/>
      <c r="D260" s="82"/>
      <c r="E260" s="82"/>
      <c r="F260" s="82"/>
      <c r="G260" s="82"/>
      <c r="H260" s="82"/>
      <c r="I260" s="82"/>
      <c r="J260" s="82"/>
      <c r="K260" s="82"/>
      <c r="L260" s="82"/>
      <c r="M260" s="82"/>
      <c r="N260" s="82"/>
      <c r="O260" s="82"/>
      <c r="P260" s="82"/>
      <c r="Q260" s="82"/>
      <c r="R260" s="82"/>
      <c r="S260" s="82"/>
      <c r="T260" s="82"/>
      <c r="U260" s="82"/>
      <c r="V260" s="83"/>
    </row>
    <row r="261" spans="3:22" s="66" customFormat="1" ht="39" customHeight="1">
      <c r="C261" s="82"/>
      <c r="D261" s="82"/>
      <c r="E261" s="82"/>
      <c r="F261" s="82"/>
      <c r="G261" s="82"/>
      <c r="H261" s="82"/>
      <c r="I261" s="82"/>
      <c r="J261" s="82"/>
      <c r="K261" s="82"/>
      <c r="L261" s="82"/>
      <c r="M261" s="82"/>
      <c r="N261" s="82"/>
      <c r="O261" s="82"/>
      <c r="P261" s="82"/>
      <c r="Q261" s="82"/>
      <c r="R261" s="82"/>
      <c r="S261" s="82"/>
      <c r="T261" s="82"/>
      <c r="U261" s="82"/>
      <c r="V261" s="83"/>
    </row>
    <row r="262" spans="3:22" s="66" customFormat="1" ht="39" customHeight="1">
      <c r="C262" s="82"/>
      <c r="D262" s="82"/>
      <c r="E262" s="82"/>
      <c r="F262" s="82"/>
      <c r="G262" s="82"/>
      <c r="H262" s="82"/>
      <c r="I262" s="82"/>
      <c r="J262" s="82"/>
      <c r="K262" s="82"/>
      <c r="L262" s="82"/>
      <c r="M262" s="82"/>
      <c r="N262" s="82"/>
      <c r="O262" s="82"/>
      <c r="P262" s="82"/>
      <c r="Q262" s="82"/>
      <c r="R262" s="82"/>
      <c r="S262" s="82"/>
      <c r="T262" s="82"/>
      <c r="U262" s="82"/>
      <c r="V262" s="83"/>
    </row>
    <row r="263" spans="3:22" s="66" customFormat="1" ht="39" customHeight="1">
      <c r="C263" s="82"/>
      <c r="D263" s="82"/>
      <c r="E263" s="82"/>
      <c r="F263" s="82"/>
      <c r="G263" s="82"/>
      <c r="H263" s="82"/>
      <c r="I263" s="82"/>
      <c r="J263" s="82"/>
      <c r="K263" s="82"/>
      <c r="L263" s="82"/>
      <c r="M263" s="82"/>
      <c r="N263" s="82"/>
      <c r="O263" s="82"/>
      <c r="P263" s="82"/>
      <c r="Q263" s="82"/>
      <c r="R263" s="82"/>
      <c r="S263" s="82"/>
      <c r="T263" s="82"/>
      <c r="U263" s="82"/>
      <c r="V263" s="83"/>
    </row>
    <row r="264" spans="3:22" s="66" customFormat="1" ht="39" customHeight="1">
      <c r="C264" s="82"/>
      <c r="D264" s="82"/>
      <c r="E264" s="82"/>
      <c r="F264" s="82"/>
      <c r="G264" s="82"/>
      <c r="H264" s="82"/>
      <c r="I264" s="82"/>
      <c r="J264" s="82"/>
      <c r="K264" s="82"/>
      <c r="L264" s="82"/>
      <c r="M264" s="82"/>
      <c r="N264" s="82"/>
      <c r="O264" s="82"/>
      <c r="P264" s="82"/>
      <c r="Q264" s="82"/>
      <c r="R264" s="82"/>
      <c r="S264" s="82"/>
      <c r="T264" s="82"/>
      <c r="U264" s="82"/>
      <c r="V264" s="83"/>
    </row>
    <row r="265" spans="3:22" s="66" customFormat="1" ht="39" customHeight="1">
      <c r="C265" s="82"/>
      <c r="D265" s="82"/>
      <c r="E265" s="82"/>
      <c r="F265" s="82"/>
      <c r="G265" s="82"/>
      <c r="H265" s="82"/>
      <c r="I265" s="82"/>
      <c r="J265" s="82"/>
      <c r="K265" s="82"/>
      <c r="L265" s="82"/>
      <c r="M265" s="82"/>
      <c r="N265" s="82"/>
      <c r="O265" s="82"/>
      <c r="P265" s="82"/>
      <c r="Q265" s="82"/>
      <c r="R265" s="82"/>
      <c r="S265" s="82"/>
      <c r="T265" s="82"/>
      <c r="U265" s="82"/>
      <c r="V265" s="83"/>
    </row>
    <row r="266" spans="3:22" s="66" customFormat="1" ht="39" customHeight="1">
      <c r="C266" s="82"/>
      <c r="D266" s="82"/>
      <c r="E266" s="82"/>
      <c r="F266" s="82"/>
      <c r="G266" s="82"/>
      <c r="H266" s="82"/>
      <c r="I266" s="82"/>
      <c r="J266" s="82"/>
      <c r="K266" s="82"/>
      <c r="L266" s="82"/>
      <c r="M266" s="82"/>
      <c r="N266" s="82"/>
      <c r="O266" s="82"/>
      <c r="P266" s="82"/>
      <c r="Q266" s="82"/>
      <c r="R266" s="82"/>
      <c r="S266" s="82"/>
      <c r="T266" s="82"/>
      <c r="U266" s="82"/>
      <c r="V266" s="83"/>
    </row>
    <row r="267" spans="3:22" s="66" customFormat="1" ht="39" customHeight="1">
      <c r="C267" s="82"/>
      <c r="D267" s="82"/>
      <c r="E267" s="82"/>
      <c r="F267" s="82"/>
      <c r="G267" s="82"/>
      <c r="H267" s="82"/>
      <c r="I267" s="82"/>
      <c r="J267" s="82"/>
      <c r="K267" s="82"/>
      <c r="L267" s="82"/>
      <c r="M267" s="82"/>
      <c r="N267" s="82"/>
      <c r="O267" s="82"/>
      <c r="P267" s="82"/>
      <c r="Q267" s="82"/>
      <c r="R267" s="82"/>
      <c r="S267" s="82"/>
      <c r="T267" s="82"/>
      <c r="U267" s="82"/>
      <c r="V267" s="83"/>
    </row>
    <row r="268" spans="3:22" s="66" customFormat="1" ht="39" customHeight="1">
      <c r="C268" s="82"/>
      <c r="D268" s="82"/>
      <c r="E268" s="82"/>
      <c r="F268" s="82"/>
      <c r="G268" s="82"/>
      <c r="H268" s="82"/>
      <c r="I268" s="82"/>
      <c r="J268" s="82"/>
      <c r="K268" s="82"/>
      <c r="L268" s="82"/>
      <c r="M268" s="82"/>
      <c r="N268" s="82"/>
      <c r="O268" s="82"/>
      <c r="P268" s="82"/>
      <c r="Q268" s="82"/>
      <c r="R268" s="82"/>
      <c r="S268" s="82"/>
      <c r="T268" s="82"/>
      <c r="U268" s="82"/>
      <c r="V268" s="83"/>
    </row>
    <row r="269" spans="3:22" s="66" customFormat="1" ht="39" customHeight="1">
      <c r="C269" s="82"/>
      <c r="D269" s="82"/>
      <c r="E269" s="82"/>
      <c r="F269" s="82"/>
      <c r="G269" s="82"/>
      <c r="H269" s="82"/>
      <c r="I269" s="82"/>
      <c r="J269" s="82"/>
      <c r="K269" s="82"/>
      <c r="L269" s="82"/>
      <c r="M269" s="82"/>
      <c r="N269" s="82"/>
      <c r="O269" s="82"/>
      <c r="P269" s="82"/>
      <c r="Q269" s="82"/>
      <c r="R269" s="82"/>
      <c r="S269" s="82"/>
      <c r="T269" s="82"/>
      <c r="U269" s="82"/>
      <c r="V269" s="83"/>
    </row>
    <row r="270" spans="3:22" s="66" customFormat="1" ht="39" customHeight="1">
      <c r="C270" s="82"/>
      <c r="D270" s="82"/>
      <c r="E270" s="82"/>
      <c r="F270" s="82"/>
      <c r="G270" s="82"/>
      <c r="H270" s="82"/>
      <c r="I270" s="82"/>
      <c r="J270" s="82"/>
      <c r="K270" s="82"/>
      <c r="L270" s="82"/>
      <c r="M270" s="82"/>
      <c r="N270" s="82"/>
      <c r="O270" s="82"/>
      <c r="P270" s="82"/>
      <c r="Q270" s="82"/>
      <c r="R270" s="82"/>
      <c r="S270" s="82"/>
      <c r="T270" s="82"/>
      <c r="U270" s="82"/>
      <c r="V270" s="83"/>
    </row>
    <row r="271" spans="3:22" s="66" customFormat="1" ht="39" customHeight="1">
      <c r="C271" s="82"/>
      <c r="D271" s="82"/>
      <c r="E271" s="82"/>
      <c r="F271" s="82"/>
      <c r="G271" s="82"/>
      <c r="H271" s="82"/>
      <c r="I271" s="82"/>
      <c r="J271" s="82"/>
      <c r="K271" s="82"/>
      <c r="L271" s="82"/>
      <c r="M271" s="82"/>
      <c r="N271" s="82"/>
      <c r="O271" s="82"/>
      <c r="P271" s="82"/>
      <c r="Q271" s="82"/>
      <c r="R271" s="82"/>
      <c r="S271" s="82"/>
      <c r="T271" s="82"/>
      <c r="U271" s="82"/>
      <c r="V271" s="83"/>
    </row>
    <row r="272" spans="3:22" s="66" customFormat="1" ht="39" customHeight="1">
      <c r="C272" s="82"/>
      <c r="D272" s="82"/>
      <c r="E272" s="82"/>
      <c r="F272" s="82"/>
      <c r="G272" s="82"/>
      <c r="H272" s="82"/>
      <c r="I272" s="82"/>
      <c r="J272" s="82"/>
      <c r="K272" s="82"/>
      <c r="L272" s="82"/>
      <c r="M272" s="82"/>
      <c r="N272" s="82"/>
      <c r="O272" s="82"/>
      <c r="P272" s="82"/>
      <c r="Q272" s="82"/>
      <c r="R272" s="82"/>
      <c r="S272" s="82"/>
      <c r="T272" s="82"/>
      <c r="U272" s="82"/>
      <c r="V272" s="83"/>
    </row>
    <row r="273" spans="3:22" s="66" customFormat="1" ht="39" customHeight="1">
      <c r="C273" s="82"/>
      <c r="D273" s="82"/>
      <c r="E273" s="82"/>
      <c r="F273" s="82"/>
      <c r="G273" s="82"/>
      <c r="H273" s="82"/>
      <c r="I273" s="82"/>
      <c r="J273" s="82"/>
      <c r="K273" s="82"/>
      <c r="L273" s="82"/>
      <c r="M273" s="82"/>
      <c r="N273" s="82"/>
      <c r="O273" s="82"/>
      <c r="P273" s="82"/>
      <c r="Q273" s="82"/>
      <c r="R273" s="82"/>
      <c r="S273" s="82"/>
      <c r="T273" s="82"/>
      <c r="U273" s="82"/>
      <c r="V273" s="83"/>
    </row>
    <row r="274" spans="3:22" s="66" customFormat="1" ht="39" customHeight="1">
      <c r="C274" s="82"/>
      <c r="D274" s="82"/>
      <c r="E274" s="82"/>
      <c r="F274" s="82"/>
      <c r="G274" s="82"/>
      <c r="H274" s="82"/>
      <c r="I274" s="82"/>
      <c r="J274" s="82"/>
      <c r="K274" s="82"/>
      <c r="L274" s="82"/>
      <c r="M274" s="82"/>
      <c r="N274" s="82"/>
      <c r="O274" s="82"/>
      <c r="P274" s="82"/>
      <c r="Q274" s="82"/>
      <c r="R274" s="82"/>
      <c r="S274" s="82"/>
      <c r="T274" s="82"/>
      <c r="U274" s="82"/>
      <c r="V274" s="83"/>
    </row>
    <row r="275" spans="3:22" s="66" customFormat="1" ht="39" customHeight="1">
      <c r="C275" s="82"/>
      <c r="D275" s="82"/>
      <c r="E275" s="82"/>
      <c r="F275" s="82"/>
      <c r="G275" s="82"/>
      <c r="H275" s="82"/>
      <c r="I275" s="82"/>
      <c r="J275" s="82"/>
      <c r="K275" s="82"/>
      <c r="L275" s="82"/>
      <c r="M275" s="82"/>
      <c r="N275" s="82"/>
      <c r="O275" s="82"/>
      <c r="P275" s="82"/>
      <c r="Q275" s="82"/>
      <c r="R275" s="82"/>
      <c r="S275" s="82"/>
      <c r="T275" s="82"/>
      <c r="U275" s="82"/>
      <c r="V275" s="83"/>
    </row>
    <row r="276" spans="3:22" s="66" customFormat="1" ht="39" customHeight="1">
      <c r="C276" s="82"/>
      <c r="D276" s="82"/>
      <c r="E276" s="82"/>
      <c r="F276" s="82"/>
      <c r="G276" s="82"/>
      <c r="H276" s="82"/>
      <c r="I276" s="82"/>
      <c r="J276" s="82"/>
      <c r="K276" s="82"/>
      <c r="L276" s="82"/>
      <c r="M276" s="82"/>
      <c r="N276" s="82"/>
      <c r="O276" s="82"/>
      <c r="P276" s="82"/>
      <c r="Q276" s="82"/>
      <c r="R276" s="82"/>
      <c r="S276" s="82"/>
      <c r="T276" s="82"/>
      <c r="U276" s="82"/>
      <c r="V276" s="83"/>
    </row>
    <row r="277" spans="3:22" s="66" customFormat="1" ht="39" customHeight="1">
      <c r="C277" s="82"/>
      <c r="D277" s="82"/>
      <c r="E277" s="82"/>
      <c r="F277" s="82"/>
      <c r="G277" s="82"/>
      <c r="H277" s="82"/>
      <c r="I277" s="82"/>
      <c r="J277" s="82"/>
      <c r="K277" s="82"/>
      <c r="L277" s="82"/>
      <c r="M277" s="82"/>
      <c r="N277" s="82"/>
      <c r="O277" s="82"/>
      <c r="P277" s="82"/>
      <c r="Q277" s="82"/>
      <c r="R277" s="82"/>
      <c r="S277" s="82"/>
      <c r="T277" s="82"/>
      <c r="U277" s="82"/>
      <c r="V277" s="83"/>
    </row>
    <row r="278" spans="3:22" s="66" customFormat="1" ht="39" customHeight="1">
      <c r="C278" s="82"/>
      <c r="D278" s="82"/>
      <c r="E278" s="82"/>
      <c r="F278" s="82"/>
      <c r="G278" s="82"/>
      <c r="H278" s="82"/>
      <c r="I278" s="82"/>
      <c r="J278" s="82"/>
      <c r="K278" s="82"/>
      <c r="L278" s="82"/>
      <c r="M278" s="82"/>
      <c r="N278" s="82"/>
      <c r="O278" s="82"/>
      <c r="P278" s="82"/>
      <c r="Q278" s="82"/>
      <c r="R278" s="82"/>
      <c r="S278" s="82"/>
      <c r="T278" s="82"/>
      <c r="U278" s="82"/>
      <c r="V278" s="83"/>
    </row>
    <row r="279" spans="3:22" s="66" customFormat="1" ht="39" customHeight="1">
      <c r="C279" s="82"/>
      <c r="D279" s="82"/>
      <c r="E279" s="82"/>
      <c r="F279" s="82"/>
      <c r="G279" s="82"/>
      <c r="H279" s="82"/>
      <c r="I279" s="82"/>
      <c r="J279" s="82"/>
      <c r="K279" s="82"/>
      <c r="L279" s="82"/>
      <c r="M279" s="82"/>
      <c r="N279" s="82"/>
      <c r="O279" s="82"/>
      <c r="P279" s="82"/>
      <c r="Q279" s="82"/>
      <c r="R279" s="82"/>
      <c r="S279" s="82"/>
      <c r="T279" s="82"/>
      <c r="U279" s="82"/>
      <c r="V279" s="83"/>
    </row>
    <row r="280" spans="3:22" s="66" customFormat="1" ht="39" customHeight="1">
      <c r="C280" s="82"/>
      <c r="D280" s="82"/>
      <c r="E280" s="82"/>
      <c r="F280" s="82"/>
      <c r="G280" s="82"/>
      <c r="H280" s="82"/>
      <c r="I280" s="82"/>
      <c r="J280" s="82"/>
      <c r="K280" s="82"/>
      <c r="L280" s="82"/>
      <c r="M280" s="82"/>
      <c r="N280" s="82"/>
      <c r="O280" s="82"/>
      <c r="P280" s="82"/>
      <c r="Q280" s="82"/>
      <c r="R280" s="82"/>
      <c r="S280" s="82"/>
      <c r="T280" s="82"/>
      <c r="U280" s="82"/>
      <c r="V280" s="83"/>
    </row>
    <row r="281" spans="3:22" s="66" customFormat="1" ht="39" customHeight="1">
      <c r="C281" s="82"/>
      <c r="D281" s="82"/>
      <c r="E281" s="82"/>
      <c r="F281" s="82"/>
      <c r="G281" s="82"/>
      <c r="H281" s="82"/>
      <c r="I281" s="82"/>
      <c r="J281" s="82"/>
      <c r="K281" s="82"/>
      <c r="L281" s="82"/>
      <c r="M281" s="82"/>
      <c r="N281" s="82"/>
      <c r="O281" s="82"/>
      <c r="P281" s="82"/>
      <c r="Q281" s="82"/>
      <c r="R281" s="82"/>
      <c r="S281" s="82"/>
      <c r="T281" s="82"/>
      <c r="U281" s="82"/>
      <c r="V281" s="83"/>
    </row>
    <row r="282" spans="3:22" s="66" customFormat="1" ht="39" customHeight="1">
      <c r="C282" s="82"/>
      <c r="D282" s="82"/>
      <c r="E282" s="82"/>
      <c r="F282" s="82"/>
      <c r="G282" s="82"/>
      <c r="H282" s="82"/>
      <c r="I282" s="82"/>
      <c r="J282" s="82"/>
      <c r="K282" s="82"/>
      <c r="L282" s="82"/>
      <c r="M282" s="82"/>
      <c r="N282" s="82"/>
      <c r="O282" s="82"/>
      <c r="P282" s="82"/>
      <c r="Q282" s="82"/>
      <c r="R282" s="82"/>
      <c r="S282" s="82"/>
      <c r="T282" s="82"/>
      <c r="U282" s="82"/>
      <c r="V282" s="83"/>
    </row>
    <row r="283" spans="3:22" s="66" customFormat="1" ht="39" customHeight="1">
      <c r="C283" s="82"/>
      <c r="D283" s="82"/>
      <c r="E283" s="82"/>
      <c r="F283" s="82"/>
      <c r="G283" s="82"/>
      <c r="H283" s="82"/>
      <c r="I283" s="82"/>
      <c r="J283" s="82"/>
      <c r="K283" s="82"/>
      <c r="L283" s="82"/>
      <c r="M283" s="82"/>
      <c r="N283" s="82"/>
      <c r="O283" s="82"/>
      <c r="P283" s="82"/>
      <c r="Q283" s="82"/>
      <c r="R283" s="82"/>
      <c r="S283" s="82"/>
      <c r="T283" s="82"/>
      <c r="U283" s="82"/>
      <c r="V283" s="83"/>
    </row>
    <row r="284" spans="3:22" s="66" customFormat="1" ht="39" customHeight="1">
      <c r="C284" s="82"/>
      <c r="D284" s="82"/>
      <c r="E284" s="82"/>
      <c r="F284" s="82"/>
      <c r="G284" s="82"/>
      <c r="H284" s="82"/>
      <c r="I284" s="82"/>
      <c r="J284" s="82"/>
      <c r="K284" s="82"/>
      <c r="L284" s="82"/>
      <c r="M284" s="82"/>
      <c r="N284" s="82"/>
      <c r="O284" s="82"/>
      <c r="P284" s="82"/>
      <c r="Q284" s="82"/>
      <c r="R284" s="82"/>
      <c r="S284" s="82"/>
      <c r="T284" s="82"/>
      <c r="U284" s="82"/>
      <c r="V284" s="83"/>
    </row>
    <row r="285" spans="3:22" s="66" customFormat="1" ht="39" customHeight="1">
      <c r="C285" s="82"/>
      <c r="D285" s="82"/>
      <c r="E285" s="82"/>
      <c r="F285" s="82"/>
      <c r="G285" s="82"/>
      <c r="H285" s="82"/>
      <c r="I285" s="82"/>
      <c r="J285" s="82"/>
      <c r="K285" s="82"/>
      <c r="L285" s="82"/>
      <c r="M285" s="82"/>
      <c r="N285" s="82"/>
      <c r="O285" s="82"/>
      <c r="P285" s="82"/>
      <c r="Q285" s="82"/>
      <c r="R285" s="82"/>
      <c r="S285" s="82"/>
      <c r="T285" s="82"/>
      <c r="U285" s="82"/>
      <c r="V285" s="83"/>
    </row>
    <row r="286" spans="3:22" s="66" customFormat="1" ht="39" customHeight="1">
      <c r="C286" s="82"/>
      <c r="D286" s="82"/>
      <c r="E286" s="82"/>
      <c r="F286" s="82"/>
      <c r="G286" s="82"/>
      <c r="H286" s="82"/>
      <c r="I286" s="82"/>
      <c r="J286" s="82"/>
      <c r="K286" s="82"/>
      <c r="L286" s="82"/>
      <c r="M286" s="82"/>
      <c r="N286" s="82"/>
      <c r="O286" s="82"/>
      <c r="P286" s="82"/>
      <c r="Q286" s="82"/>
      <c r="R286" s="82"/>
      <c r="S286" s="82"/>
      <c r="T286" s="82"/>
      <c r="U286" s="82"/>
      <c r="V286" s="83"/>
    </row>
    <row r="287" spans="3:22" s="66" customFormat="1" ht="39" customHeight="1">
      <c r="C287" s="82"/>
      <c r="D287" s="82"/>
      <c r="E287" s="82"/>
      <c r="F287" s="82"/>
      <c r="G287" s="82"/>
      <c r="H287" s="82"/>
      <c r="I287" s="82"/>
      <c r="J287" s="82"/>
      <c r="K287" s="82"/>
      <c r="L287" s="82"/>
      <c r="M287" s="82"/>
      <c r="N287" s="82"/>
      <c r="O287" s="82"/>
      <c r="P287" s="82"/>
      <c r="Q287" s="82"/>
      <c r="R287" s="82"/>
      <c r="S287" s="82"/>
      <c r="T287" s="82"/>
      <c r="U287" s="82"/>
      <c r="V287" s="83"/>
    </row>
    <row r="288" spans="3:22" s="66" customFormat="1" ht="39" customHeight="1">
      <c r="C288" s="82"/>
      <c r="D288" s="82"/>
      <c r="E288" s="82"/>
      <c r="F288" s="82"/>
      <c r="G288" s="82"/>
      <c r="H288" s="82"/>
      <c r="I288" s="82"/>
      <c r="J288" s="82"/>
      <c r="K288" s="82"/>
      <c r="L288" s="82"/>
      <c r="M288" s="82"/>
      <c r="N288" s="82"/>
      <c r="O288" s="82"/>
      <c r="P288" s="82"/>
      <c r="Q288" s="82"/>
      <c r="R288" s="82"/>
      <c r="S288" s="82"/>
      <c r="T288" s="82"/>
      <c r="U288" s="82"/>
      <c r="V288" s="83"/>
    </row>
    <row r="289" spans="3:22" s="66" customFormat="1" ht="39" customHeight="1">
      <c r="C289" s="82"/>
      <c r="D289" s="82"/>
      <c r="E289" s="82"/>
      <c r="F289" s="82"/>
      <c r="G289" s="82"/>
      <c r="H289" s="82"/>
      <c r="I289" s="82"/>
      <c r="J289" s="82"/>
      <c r="K289" s="82"/>
      <c r="L289" s="82"/>
      <c r="M289" s="82"/>
      <c r="N289" s="82"/>
      <c r="O289" s="82"/>
      <c r="P289" s="82"/>
      <c r="Q289" s="82"/>
      <c r="R289" s="82"/>
      <c r="S289" s="82"/>
      <c r="T289" s="82"/>
      <c r="U289" s="82"/>
      <c r="V289" s="83"/>
    </row>
    <row r="290" spans="3:22" s="66" customFormat="1" ht="39" customHeight="1">
      <c r="C290" s="82"/>
      <c r="D290" s="82"/>
      <c r="E290" s="82"/>
      <c r="F290" s="82"/>
      <c r="G290" s="82"/>
      <c r="H290" s="82"/>
      <c r="I290" s="82"/>
      <c r="J290" s="82"/>
      <c r="K290" s="82"/>
      <c r="L290" s="82"/>
      <c r="M290" s="82"/>
      <c r="N290" s="82"/>
      <c r="O290" s="82"/>
      <c r="P290" s="82"/>
      <c r="Q290" s="82"/>
      <c r="R290" s="82"/>
      <c r="S290" s="82"/>
      <c r="T290" s="82"/>
      <c r="U290" s="82"/>
      <c r="V290" s="83"/>
    </row>
    <row r="291" spans="3:22" s="66" customFormat="1" ht="39" customHeight="1">
      <c r="C291" s="82"/>
      <c r="D291" s="82"/>
      <c r="E291" s="82"/>
      <c r="F291" s="82"/>
      <c r="G291" s="82"/>
      <c r="H291" s="82"/>
      <c r="I291" s="82"/>
      <c r="J291" s="82"/>
      <c r="K291" s="82"/>
      <c r="L291" s="82"/>
      <c r="M291" s="82"/>
      <c r="N291" s="82"/>
      <c r="O291" s="82"/>
      <c r="P291" s="82"/>
      <c r="Q291" s="82"/>
      <c r="R291" s="82"/>
      <c r="S291" s="82"/>
      <c r="T291" s="82"/>
      <c r="U291" s="82"/>
      <c r="V291" s="83"/>
    </row>
    <row r="292" spans="3:22" s="66" customFormat="1" ht="39" customHeight="1">
      <c r="C292" s="82"/>
      <c r="D292" s="82"/>
      <c r="E292" s="82"/>
      <c r="F292" s="82"/>
      <c r="G292" s="82"/>
      <c r="H292" s="82"/>
      <c r="I292" s="82"/>
      <c r="J292" s="82"/>
      <c r="K292" s="82"/>
      <c r="L292" s="82"/>
      <c r="M292" s="82"/>
      <c r="N292" s="82"/>
      <c r="O292" s="82"/>
      <c r="P292" s="82"/>
      <c r="Q292" s="82"/>
      <c r="R292" s="82"/>
      <c r="S292" s="82"/>
      <c r="T292" s="82"/>
      <c r="U292" s="82"/>
      <c r="V292" s="83"/>
    </row>
    <row r="293" spans="3:22" s="66" customFormat="1" ht="39" customHeight="1">
      <c r="C293" s="82"/>
      <c r="D293" s="82"/>
      <c r="E293" s="82"/>
      <c r="F293" s="82"/>
      <c r="G293" s="82"/>
      <c r="H293" s="82"/>
      <c r="I293" s="82"/>
      <c r="J293" s="82"/>
      <c r="K293" s="82"/>
      <c r="L293" s="82"/>
      <c r="M293" s="82"/>
      <c r="N293" s="82"/>
      <c r="O293" s="82"/>
      <c r="P293" s="82"/>
      <c r="Q293" s="82"/>
      <c r="R293" s="82"/>
      <c r="S293" s="82"/>
      <c r="T293" s="82"/>
      <c r="U293" s="82"/>
      <c r="V293" s="83"/>
    </row>
    <row r="294" spans="3:22" s="66" customFormat="1" ht="39" customHeight="1">
      <c r="C294" s="82"/>
      <c r="D294" s="82"/>
      <c r="E294" s="82"/>
      <c r="F294" s="82"/>
      <c r="G294" s="82"/>
      <c r="H294" s="82"/>
      <c r="I294" s="82"/>
      <c r="J294" s="82"/>
      <c r="K294" s="82"/>
      <c r="L294" s="82"/>
      <c r="M294" s="82"/>
      <c r="N294" s="82"/>
      <c r="O294" s="82"/>
      <c r="P294" s="82"/>
      <c r="Q294" s="82"/>
      <c r="R294" s="82"/>
      <c r="S294" s="82"/>
      <c r="T294" s="82"/>
      <c r="U294" s="82"/>
      <c r="V294" s="83"/>
    </row>
    <row r="295" spans="3:22" s="66" customFormat="1" ht="39" customHeight="1">
      <c r="C295" s="82"/>
      <c r="D295" s="82"/>
      <c r="E295" s="82"/>
      <c r="F295" s="82"/>
      <c r="G295" s="82"/>
      <c r="H295" s="82"/>
      <c r="I295" s="82"/>
      <c r="J295" s="82"/>
      <c r="K295" s="82"/>
      <c r="L295" s="82"/>
      <c r="M295" s="82"/>
      <c r="N295" s="82"/>
      <c r="O295" s="82"/>
      <c r="P295" s="82"/>
      <c r="Q295" s="82"/>
      <c r="R295" s="82"/>
      <c r="S295" s="82"/>
      <c r="T295" s="82"/>
      <c r="U295" s="82"/>
      <c r="V295" s="83"/>
    </row>
    <row r="296" spans="3:22" s="66" customFormat="1" ht="39" customHeight="1">
      <c r="C296" s="82"/>
      <c r="D296" s="82"/>
      <c r="E296" s="82"/>
      <c r="F296" s="82"/>
      <c r="G296" s="82"/>
      <c r="H296" s="82"/>
      <c r="I296" s="82"/>
      <c r="J296" s="82"/>
      <c r="K296" s="82"/>
      <c r="L296" s="82"/>
      <c r="M296" s="82"/>
      <c r="N296" s="82"/>
      <c r="O296" s="82"/>
      <c r="P296" s="82"/>
      <c r="Q296" s="82"/>
      <c r="R296" s="82"/>
      <c r="S296" s="82"/>
      <c r="T296" s="82"/>
      <c r="U296" s="82"/>
      <c r="V296" s="83"/>
    </row>
    <row r="297" spans="3:22" s="66" customFormat="1" ht="39" customHeight="1">
      <c r="C297" s="82"/>
      <c r="D297" s="82"/>
      <c r="E297" s="82"/>
      <c r="F297" s="82"/>
      <c r="G297" s="82"/>
      <c r="H297" s="82"/>
      <c r="I297" s="82"/>
      <c r="J297" s="82"/>
      <c r="K297" s="82"/>
      <c r="L297" s="82"/>
      <c r="M297" s="82"/>
      <c r="N297" s="82"/>
      <c r="O297" s="82"/>
      <c r="P297" s="82"/>
      <c r="Q297" s="82"/>
      <c r="R297" s="82"/>
      <c r="S297" s="82"/>
      <c r="T297" s="82"/>
      <c r="U297" s="82"/>
      <c r="V297" s="83"/>
    </row>
    <row r="298" spans="3:22" s="66" customFormat="1" ht="39" customHeight="1">
      <c r="C298" s="82"/>
      <c r="D298" s="82"/>
      <c r="E298" s="82"/>
      <c r="F298" s="82"/>
      <c r="G298" s="82"/>
      <c r="H298" s="82"/>
      <c r="I298" s="82"/>
      <c r="J298" s="82"/>
      <c r="K298" s="82"/>
      <c r="L298" s="82"/>
      <c r="M298" s="82"/>
      <c r="N298" s="82"/>
      <c r="O298" s="82"/>
      <c r="P298" s="82"/>
      <c r="Q298" s="82"/>
      <c r="R298" s="82"/>
      <c r="S298" s="82"/>
      <c r="T298" s="82"/>
      <c r="U298" s="82"/>
      <c r="V298" s="83"/>
    </row>
    <row r="299" spans="3:22" s="66" customFormat="1" ht="39" customHeight="1">
      <c r="C299" s="82"/>
      <c r="D299" s="82"/>
      <c r="E299" s="82"/>
      <c r="F299" s="82"/>
      <c r="G299" s="82"/>
      <c r="H299" s="82"/>
      <c r="I299" s="82"/>
      <c r="J299" s="82"/>
      <c r="K299" s="82"/>
      <c r="L299" s="82"/>
      <c r="M299" s="82"/>
      <c r="N299" s="82"/>
      <c r="O299" s="82"/>
      <c r="P299" s="82"/>
      <c r="Q299" s="82"/>
      <c r="R299" s="82"/>
      <c r="S299" s="82"/>
      <c r="T299" s="82"/>
      <c r="U299" s="82"/>
      <c r="V299" s="83"/>
    </row>
    <row r="300" spans="3:22" s="66" customFormat="1" ht="39" customHeight="1">
      <c r="C300" s="82"/>
      <c r="D300" s="82"/>
      <c r="E300" s="82"/>
      <c r="F300" s="82"/>
      <c r="G300" s="82"/>
      <c r="H300" s="82"/>
      <c r="I300" s="82"/>
      <c r="J300" s="82"/>
      <c r="K300" s="82"/>
      <c r="L300" s="82"/>
      <c r="M300" s="82"/>
      <c r="N300" s="82"/>
      <c r="O300" s="82"/>
      <c r="P300" s="82"/>
      <c r="Q300" s="82"/>
      <c r="R300" s="82"/>
      <c r="S300" s="82"/>
      <c r="T300" s="82"/>
      <c r="U300" s="82"/>
      <c r="V300" s="83"/>
    </row>
    <row r="301" spans="3:22" s="66" customFormat="1" ht="39" customHeight="1">
      <c r="C301" s="82"/>
      <c r="D301" s="82"/>
      <c r="E301" s="82"/>
      <c r="F301" s="82"/>
      <c r="G301" s="82"/>
      <c r="H301" s="82"/>
      <c r="I301" s="82"/>
      <c r="J301" s="82"/>
      <c r="K301" s="82"/>
      <c r="L301" s="82"/>
      <c r="M301" s="82"/>
      <c r="N301" s="82"/>
      <c r="O301" s="82"/>
      <c r="P301" s="82"/>
      <c r="Q301" s="82"/>
      <c r="R301" s="82"/>
      <c r="S301" s="82"/>
      <c r="T301" s="82"/>
      <c r="U301" s="82"/>
      <c r="V301" s="83"/>
    </row>
    <row r="302" spans="3:22" s="66" customFormat="1" ht="39" customHeight="1">
      <c r="C302" s="82"/>
      <c r="D302" s="82"/>
      <c r="E302" s="82"/>
      <c r="F302" s="82"/>
      <c r="G302" s="82"/>
      <c r="H302" s="82"/>
      <c r="I302" s="82"/>
      <c r="J302" s="82"/>
      <c r="K302" s="82"/>
      <c r="L302" s="82"/>
      <c r="M302" s="82"/>
      <c r="N302" s="82"/>
      <c r="O302" s="82"/>
      <c r="P302" s="82"/>
      <c r="Q302" s="82"/>
      <c r="R302" s="82"/>
      <c r="S302" s="82"/>
      <c r="T302" s="82"/>
      <c r="U302" s="82"/>
      <c r="V302" s="83"/>
    </row>
    <row r="303" spans="3:22" s="66" customFormat="1" ht="39" customHeight="1">
      <c r="C303" s="82"/>
      <c r="D303" s="82"/>
      <c r="E303" s="82"/>
      <c r="F303" s="82"/>
      <c r="G303" s="82"/>
      <c r="H303" s="82"/>
      <c r="I303" s="82"/>
      <c r="J303" s="82"/>
      <c r="K303" s="82"/>
      <c r="L303" s="82"/>
      <c r="M303" s="82"/>
      <c r="N303" s="82"/>
      <c r="O303" s="82"/>
      <c r="P303" s="82"/>
      <c r="Q303" s="82"/>
      <c r="R303" s="82"/>
      <c r="S303" s="82"/>
      <c r="T303" s="82"/>
      <c r="U303" s="82"/>
      <c r="V303" s="83"/>
    </row>
    <row r="304" spans="3:22" s="66" customFormat="1" ht="39" customHeight="1">
      <c r="C304" s="82"/>
      <c r="D304" s="82"/>
      <c r="E304" s="82"/>
      <c r="F304" s="82"/>
      <c r="G304" s="82"/>
      <c r="H304" s="82"/>
      <c r="I304" s="82"/>
      <c r="J304" s="82"/>
      <c r="K304" s="82"/>
      <c r="L304" s="82"/>
      <c r="M304" s="82"/>
      <c r="N304" s="82"/>
      <c r="O304" s="82"/>
      <c r="P304" s="82"/>
      <c r="Q304" s="82"/>
      <c r="R304" s="82"/>
      <c r="S304" s="82"/>
      <c r="T304" s="82"/>
      <c r="U304" s="82"/>
      <c r="V304" s="83"/>
    </row>
    <row r="305" spans="3:22" s="66" customFormat="1" ht="39" customHeight="1">
      <c r="C305" s="82"/>
      <c r="D305" s="82"/>
      <c r="E305" s="82"/>
      <c r="F305" s="82"/>
      <c r="G305" s="82"/>
      <c r="H305" s="82"/>
      <c r="I305" s="82"/>
      <c r="J305" s="82"/>
      <c r="K305" s="82"/>
      <c r="L305" s="82"/>
      <c r="M305" s="82"/>
      <c r="N305" s="82"/>
      <c r="O305" s="82"/>
      <c r="P305" s="82"/>
      <c r="Q305" s="82"/>
      <c r="R305" s="82"/>
      <c r="S305" s="82"/>
      <c r="T305" s="82"/>
      <c r="U305" s="82"/>
      <c r="V305" s="83"/>
    </row>
    <row r="306" spans="3:22" s="66" customFormat="1" ht="39" customHeight="1">
      <c r="C306" s="82"/>
      <c r="D306" s="82"/>
      <c r="E306" s="82"/>
      <c r="F306" s="82"/>
      <c r="G306" s="82"/>
      <c r="H306" s="82"/>
      <c r="I306" s="82"/>
      <c r="J306" s="82"/>
      <c r="K306" s="82"/>
      <c r="L306" s="82"/>
      <c r="M306" s="82"/>
      <c r="N306" s="82"/>
      <c r="O306" s="82"/>
      <c r="P306" s="82"/>
      <c r="Q306" s="82"/>
      <c r="R306" s="82"/>
      <c r="S306" s="82"/>
      <c r="T306" s="82"/>
      <c r="U306" s="82"/>
      <c r="V306" s="83"/>
    </row>
    <row r="307" spans="3:22" s="66" customFormat="1" ht="39" customHeight="1">
      <c r="C307" s="82"/>
      <c r="D307" s="82"/>
      <c r="E307" s="82"/>
      <c r="F307" s="82"/>
      <c r="G307" s="82"/>
      <c r="H307" s="82"/>
      <c r="I307" s="82"/>
      <c r="J307" s="82"/>
      <c r="K307" s="82"/>
      <c r="L307" s="82"/>
      <c r="M307" s="82"/>
      <c r="N307" s="82"/>
      <c r="O307" s="82"/>
      <c r="P307" s="82"/>
      <c r="Q307" s="82"/>
      <c r="R307" s="82"/>
      <c r="S307" s="82"/>
      <c r="T307" s="82"/>
      <c r="U307" s="82"/>
      <c r="V307" s="83"/>
    </row>
    <row r="308" spans="3:22" s="66" customFormat="1" ht="39" customHeight="1">
      <c r="C308" s="82"/>
      <c r="D308" s="82"/>
      <c r="E308" s="82"/>
      <c r="F308" s="82"/>
      <c r="G308" s="82"/>
      <c r="H308" s="82"/>
      <c r="I308" s="82"/>
      <c r="J308" s="82"/>
      <c r="K308" s="82"/>
      <c r="L308" s="82"/>
      <c r="M308" s="82"/>
      <c r="N308" s="82"/>
      <c r="O308" s="82"/>
      <c r="P308" s="82"/>
      <c r="Q308" s="82"/>
      <c r="R308" s="82"/>
      <c r="S308" s="82"/>
      <c r="T308" s="82"/>
      <c r="U308" s="82"/>
      <c r="V308" s="83"/>
    </row>
    <row r="309" spans="3:22" s="66" customFormat="1" ht="39" customHeight="1">
      <c r="C309" s="82"/>
      <c r="D309" s="82"/>
      <c r="E309" s="82"/>
      <c r="F309" s="82"/>
      <c r="G309" s="82"/>
      <c r="H309" s="82"/>
      <c r="I309" s="82"/>
      <c r="J309" s="82"/>
      <c r="K309" s="82"/>
      <c r="L309" s="82"/>
      <c r="M309" s="82"/>
      <c r="N309" s="82"/>
      <c r="O309" s="82"/>
      <c r="P309" s="82"/>
      <c r="Q309" s="82"/>
      <c r="R309" s="82"/>
      <c r="S309" s="82"/>
      <c r="T309" s="82"/>
      <c r="U309" s="82"/>
      <c r="V309" s="83"/>
    </row>
    <row r="310" spans="3:22" s="66" customFormat="1" ht="39" customHeight="1">
      <c r="C310" s="82"/>
      <c r="D310" s="82"/>
      <c r="E310" s="82"/>
      <c r="F310" s="82"/>
      <c r="G310" s="82"/>
      <c r="H310" s="82"/>
      <c r="I310" s="82"/>
      <c r="J310" s="82"/>
      <c r="K310" s="82"/>
      <c r="L310" s="82"/>
      <c r="M310" s="82"/>
      <c r="N310" s="82"/>
      <c r="O310" s="82"/>
      <c r="P310" s="82"/>
      <c r="Q310" s="82"/>
      <c r="R310" s="82"/>
      <c r="S310" s="82"/>
      <c r="T310" s="82"/>
      <c r="U310" s="82"/>
      <c r="V310" s="83"/>
    </row>
    <row r="311" spans="3:22" s="66" customFormat="1" ht="39" customHeight="1">
      <c r="C311" s="82"/>
      <c r="D311" s="82"/>
      <c r="E311" s="82"/>
      <c r="F311" s="82"/>
      <c r="G311" s="82"/>
      <c r="H311" s="82"/>
      <c r="I311" s="82"/>
      <c r="J311" s="82"/>
      <c r="K311" s="82"/>
      <c r="L311" s="82"/>
      <c r="M311" s="82"/>
      <c r="N311" s="82"/>
      <c r="O311" s="82"/>
      <c r="P311" s="82"/>
      <c r="Q311" s="82"/>
      <c r="R311" s="82"/>
      <c r="S311" s="82"/>
      <c r="T311" s="82"/>
      <c r="U311" s="82"/>
      <c r="V311" s="83"/>
    </row>
    <row r="312" spans="3:22" s="66" customFormat="1" ht="39" customHeight="1">
      <c r="C312" s="82"/>
      <c r="D312" s="82"/>
      <c r="E312" s="82"/>
      <c r="F312" s="82"/>
      <c r="G312" s="82"/>
      <c r="H312" s="82"/>
      <c r="I312" s="82"/>
      <c r="J312" s="82"/>
      <c r="K312" s="82"/>
      <c r="L312" s="82"/>
      <c r="M312" s="82"/>
      <c r="N312" s="82"/>
      <c r="O312" s="82"/>
      <c r="P312" s="82"/>
      <c r="Q312" s="82"/>
      <c r="R312" s="82"/>
      <c r="S312" s="82"/>
      <c r="T312" s="82"/>
      <c r="U312" s="82"/>
      <c r="V312" s="83"/>
    </row>
    <row r="313" spans="3:22" s="66" customFormat="1" ht="39" customHeight="1">
      <c r="C313" s="82"/>
      <c r="D313" s="82"/>
      <c r="E313" s="82"/>
      <c r="F313" s="82"/>
      <c r="G313" s="82"/>
      <c r="H313" s="82"/>
      <c r="I313" s="82"/>
      <c r="J313" s="82"/>
      <c r="K313" s="82"/>
      <c r="L313" s="82"/>
      <c r="M313" s="82"/>
      <c r="N313" s="82"/>
      <c r="O313" s="82"/>
      <c r="P313" s="82"/>
      <c r="Q313" s="82"/>
      <c r="R313" s="82"/>
      <c r="S313" s="82"/>
      <c r="T313" s="82"/>
      <c r="U313" s="82"/>
      <c r="V313" s="83"/>
    </row>
    <row r="314" spans="3:22" s="66" customFormat="1" ht="39" customHeight="1">
      <c r="C314" s="82"/>
      <c r="D314" s="82"/>
      <c r="E314" s="82"/>
      <c r="F314" s="82"/>
      <c r="G314" s="82"/>
      <c r="H314" s="82"/>
      <c r="I314" s="82"/>
      <c r="J314" s="82"/>
      <c r="K314" s="82"/>
      <c r="L314" s="82"/>
      <c r="M314" s="82"/>
      <c r="N314" s="82"/>
      <c r="O314" s="82"/>
      <c r="P314" s="82"/>
      <c r="Q314" s="82"/>
      <c r="R314" s="82"/>
      <c r="S314" s="82"/>
      <c r="T314" s="82"/>
      <c r="U314" s="82"/>
      <c r="V314" s="83"/>
    </row>
    <row r="315" spans="3:22" s="66" customFormat="1" ht="39" customHeight="1">
      <c r="C315" s="82"/>
      <c r="D315" s="82"/>
      <c r="E315" s="82"/>
      <c r="F315" s="82"/>
      <c r="G315" s="82"/>
      <c r="H315" s="82"/>
      <c r="I315" s="82"/>
      <c r="J315" s="82"/>
      <c r="K315" s="82"/>
      <c r="L315" s="82"/>
      <c r="M315" s="82"/>
      <c r="N315" s="82"/>
      <c r="O315" s="82"/>
      <c r="P315" s="82"/>
      <c r="Q315" s="82"/>
      <c r="R315" s="82"/>
      <c r="S315" s="82"/>
      <c r="T315" s="82"/>
      <c r="U315" s="82"/>
      <c r="V315" s="83"/>
    </row>
    <row r="316" spans="3:22" s="66" customFormat="1" ht="39" customHeight="1">
      <c r="C316" s="82"/>
      <c r="D316" s="82"/>
      <c r="E316" s="82"/>
      <c r="F316" s="82"/>
      <c r="G316" s="82"/>
      <c r="H316" s="82"/>
      <c r="I316" s="82"/>
      <c r="J316" s="82"/>
      <c r="K316" s="82"/>
      <c r="L316" s="82"/>
      <c r="M316" s="82"/>
      <c r="N316" s="82"/>
      <c r="O316" s="82"/>
      <c r="P316" s="82"/>
      <c r="Q316" s="82"/>
      <c r="R316" s="82"/>
      <c r="S316" s="82"/>
      <c r="T316" s="82"/>
      <c r="U316" s="82"/>
      <c r="V316" s="83"/>
    </row>
    <row r="317" spans="3:22" s="66" customFormat="1" ht="39" customHeight="1">
      <c r="C317" s="82"/>
      <c r="D317" s="82"/>
      <c r="E317" s="82"/>
      <c r="F317" s="82"/>
      <c r="G317" s="82"/>
      <c r="H317" s="82"/>
      <c r="I317" s="82"/>
      <c r="J317" s="82"/>
      <c r="K317" s="82"/>
      <c r="L317" s="82"/>
      <c r="M317" s="82"/>
      <c r="N317" s="82"/>
      <c r="O317" s="82"/>
      <c r="P317" s="82"/>
      <c r="Q317" s="82"/>
      <c r="R317" s="82"/>
      <c r="S317" s="82"/>
      <c r="T317" s="82"/>
      <c r="U317" s="82"/>
      <c r="V317" s="83"/>
    </row>
    <row r="318" spans="3:22" s="66" customFormat="1" ht="39" customHeight="1">
      <c r="C318" s="82"/>
      <c r="D318" s="82"/>
      <c r="E318" s="82"/>
      <c r="F318" s="82"/>
      <c r="G318" s="82"/>
      <c r="H318" s="82"/>
      <c r="I318" s="82"/>
      <c r="J318" s="82"/>
      <c r="K318" s="82"/>
      <c r="L318" s="82"/>
      <c r="M318" s="82"/>
      <c r="N318" s="82"/>
      <c r="O318" s="82"/>
      <c r="P318" s="82"/>
      <c r="Q318" s="82"/>
      <c r="R318" s="82"/>
      <c r="S318" s="82"/>
      <c r="T318" s="82"/>
      <c r="U318" s="82"/>
      <c r="V318" s="83"/>
    </row>
    <row r="319" spans="3:22" s="66" customFormat="1" ht="39" customHeight="1">
      <c r="C319" s="82"/>
      <c r="D319" s="82"/>
      <c r="E319" s="82"/>
      <c r="F319" s="82"/>
      <c r="G319" s="82"/>
      <c r="H319" s="82"/>
      <c r="I319" s="82"/>
      <c r="J319" s="82"/>
      <c r="K319" s="82"/>
      <c r="L319" s="82"/>
      <c r="M319" s="82"/>
      <c r="N319" s="82"/>
      <c r="O319" s="82"/>
      <c r="P319" s="82"/>
      <c r="Q319" s="82"/>
      <c r="R319" s="82"/>
      <c r="S319" s="82"/>
      <c r="T319" s="82"/>
      <c r="U319" s="82"/>
      <c r="V319" s="83"/>
    </row>
    <row r="320" spans="3:22" s="66" customFormat="1" ht="39" customHeight="1">
      <c r="C320" s="82"/>
      <c r="D320" s="82"/>
      <c r="E320" s="82"/>
      <c r="F320" s="82"/>
      <c r="G320" s="82"/>
      <c r="H320" s="82"/>
      <c r="I320" s="82"/>
      <c r="J320" s="82"/>
      <c r="K320" s="82"/>
      <c r="L320" s="82"/>
      <c r="M320" s="82"/>
      <c r="N320" s="82"/>
      <c r="O320" s="82"/>
      <c r="P320" s="82"/>
      <c r="Q320" s="82"/>
      <c r="R320" s="82"/>
      <c r="S320" s="82"/>
      <c r="T320" s="82"/>
      <c r="U320" s="82"/>
      <c r="V320" s="83"/>
    </row>
    <row r="321" spans="3:22" s="66" customFormat="1" ht="39" customHeight="1">
      <c r="C321" s="82"/>
      <c r="D321" s="82"/>
      <c r="E321" s="82"/>
      <c r="F321" s="82"/>
      <c r="G321" s="82"/>
      <c r="H321" s="82"/>
      <c r="I321" s="82"/>
      <c r="J321" s="82"/>
      <c r="K321" s="82"/>
      <c r="L321" s="82"/>
      <c r="M321" s="82"/>
      <c r="N321" s="82"/>
      <c r="O321" s="82"/>
      <c r="P321" s="82"/>
      <c r="Q321" s="82"/>
      <c r="R321" s="82"/>
      <c r="S321" s="82"/>
      <c r="T321" s="82"/>
      <c r="U321" s="82"/>
      <c r="V321" s="83"/>
    </row>
    <row r="322" spans="3:22" s="66" customFormat="1" ht="39" customHeight="1">
      <c r="C322" s="82"/>
      <c r="D322" s="82"/>
      <c r="E322" s="82"/>
      <c r="F322" s="82"/>
      <c r="G322" s="82"/>
      <c r="H322" s="82"/>
      <c r="I322" s="82"/>
      <c r="J322" s="82"/>
      <c r="K322" s="82"/>
      <c r="L322" s="82"/>
      <c r="M322" s="82"/>
      <c r="N322" s="82"/>
      <c r="O322" s="82"/>
      <c r="P322" s="82"/>
      <c r="Q322" s="82"/>
      <c r="R322" s="82"/>
      <c r="S322" s="82"/>
      <c r="T322" s="82"/>
      <c r="U322" s="82"/>
      <c r="V322" s="83"/>
    </row>
    <row r="323" spans="3:22" s="66" customFormat="1" ht="39" customHeight="1">
      <c r="C323" s="82"/>
      <c r="D323" s="82"/>
      <c r="E323" s="82"/>
      <c r="F323" s="82"/>
      <c r="G323" s="82"/>
      <c r="H323" s="82"/>
      <c r="I323" s="82"/>
      <c r="J323" s="82"/>
      <c r="K323" s="82"/>
      <c r="L323" s="82"/>
      <c r="M323" s="82"/>
      <c r="N323" s="82"/>
      <c r="O323" s="82"/>
      <c r="P323" s="82"/>
      <c r="Q323" s="82"/>
      <c r="R323" s="82"/>
      <c r="S323" s="82"/>
      <c r="T323" s="82"/>
      <c r="U323" s="82"/>
      <c r="V323" s="83"/>
    </row>
    <row r="324" spans="3:22" s="66" customFormat="1" ht="39" customHeight="1">
      <c r="C324" s="82"/>
      <c r="D324" s="82"/>
      <c r="E324" s="82"/>
      <c r="F324" s="82"/>
      <c r="G324" s="82"/>
      <c r="H324" s="82"/>
      <c r="I324" s="82"/>
      <c r="J324" s="82"/>
      <c r="K324" s="82"/>
      <c r="L324" s="82"/>
      <c r="M324" s="82"/>
      <c r="N324" s="82"/>
      <c r="O324" s="82"/>
      <c r="P324" s="82"/>
      <c r="Q324" s="82"/>
      <c r="R324" s="82"/>
      <c r="S324" s="82"/>
      <c r="T324" s="82"/>
      <c r="U324" s="82"/>
      <c r="V324" s="83"/>
    </row>
    <row r="325" spans="3:22" s="66" customFormat="1" ht="39" customHeight="1">
      <c r="C325" s="82"/>
      <c r="D325" s="82"/>
      <c r="E325" s="82"/>
      <c r="F325" s="82"/>
      <c r="G325" s="82"/>
      <c r="H325" s="82"/>
      <c r="I325" s="82"/>
      <c r="J325" s="82"/>
      <c r="K325" s="82"/>
      <c r="L325" s="82"/>
      <c r="M325" s="82"/>
      <c r="N325" s="82"/>
      <c r="O325" s="82"/>
      <c r="P325" s="82"/>
      <c r="Q325" s="82"/>
      <c r="R325" s="82"/>
      <c r="S325" s="82"/>
      <c r="T325" s="82"/>
      <c r="U325" s="82"/>
      <c r="V325" s="83"/>
    </row>
    <row r="326" spans="3:22" s="66" customFormat="1" ht="39" customHeight="1">
      <c r="C326" s="82"/>
      <c r="D326" s="82"/>
      <c r="E326" s="82"/>
      <c r="F326" s="82"/>
      <c r="G326" s="82"/>
      <c r="H326" s="82"/>
      <c r="I326" s="82"/>
      <c r="J326" s="82"/>
      <c r="K326" s="82"/>
      <c r="L326" s="82"/>
      <c r="M326" s="82"/>
      <c r="N326" s="82"/>
      <c r="O326" s="82"/>
      <c r="P326" s="82"/>
      <c r="Q326" s="82"/>
      <c r="R326" s="82"/>
      <c r="S326" s="82"/>
      <c r="T326" s="82"/>
      <c r="U326" s="82"/>
      <c r="V326" s="83"/>
    </row>
    <row r="327" spans="3:22" s="66" customFormat="1" ht="39" customHeight="1">
      <c r="C327" s="82"/>
      <c r="D327" s="82"/>
      <c r="E327" s="82"/>
      <c r="F327" s="82"/>
      <c r="G327" s="82"/>
      <c r="H327" s="82"/>
      <c r="I327" s="82"/>
      <c r="J327" s="82"/>
      <c r="K327" s="82"/>
      <c r="L327" s="82"/>
      <c r="M327" s="82"/>
      <c r="N327" s="82"/>
      <c r="O327" s="82"/>
      <c r="P327" s="82"/>
      <c r="Q327" s="82"/>
      <c r="R327" s="82"/>
      <c r="S327" s="82"/>
      <c r="T327" s="82"/>
      <c r="U327" s="82"/>
      <c r="V327" s="83"/>
    </row>
    <row r="328" spans="3:22" s="66" customFormat="1" ht="39" customHeight="1">
      <c r="C328" s="82"/>
      <c r="D328" s="82"/>
      <c r="E328" s="82"/>
      <c r="F328" s="82"/>
      <c r="G328" s="82"/>
      <c r="H328" s="82"/>
      <c r="I328" s="82"/>
      <c r="J328" s="82"/>
      <c r="K328" s="82"/>
      <c r="L328" s="82"/>
      <c r="M328" s="82"/>
      <c r="N328" s="82"/>
      <c r="O328" s="82"/>
      <c r="P328" s="82"/>
      <c r="Q328" s="82"/>
      <c r="R328" s="82"/>
      <c r="S328" s="82"/>
      <c r="T328" s="82"/>
      <c r="U328" s="82"/>
      <c r="V328" s="83"/>
    </row>
    <row r="329" spans="3:22" s="66" customFormat="1" ht="39" customHeight="1">
      <c r="C329" s="82"/>
      <c r="D329" s="82"/>
      <c r="E329" s="82"/>
      <c r="F329" s="82"/>
      <c r="G329" s="82"/>
      <c r="H329" s="82"/>
      <c r="I329" s="82"/>
      <c r="J329" s="82"/>
      <c r="K329" s="82"/>
      <c r="L329" s="82"/>
      <c r="M329" s="82"/>
      <c r="N329" s="82"/>
      <c r="O329" s="82"/>
      <c r="P329" s="82"/>
      <c r="Q329" s="82"/>
      <c r="R329" s="82"/>
      <c r="S329" s="82"/>
      <c r="T329" s="82"/>
      <c r="U329" s="82"/>
      <c r="V329" s="83"/>
    </row>
    <row r="330" spans="3:22" s="66" customFormat="1" ht="39" customHeight="1">
      <c r="C330" s="82"/>
      <c r="D330" s="82"/>
      <c r="E330" s="82"/>
      <c r="F330" s="82"/>
      <c r="G330" s="82"/>
      <c r="H330" s="82"/>
      <c r="I330" s="82"/>
      <c r="J330" s="82"/>
      <c r="K330" s="82"/>
      <c r="L330" s="82"/>
      <c r="M330" s="82"/>
      <c r="N330" s="82"/>
      <c r="O330" s="82"/>
      <c r="P330" s="82"/>
      <c r="Q330" s="82"/>
      <c r="R330" s="82"/>
      <c r="S330" s="82"/>
      <c r="T330" s="82"/>
      <c r="U330" s="82"/>
      <c r="V330" s="83"/>
    </row>
    <row r="331" spans="3:22" s="66" customFormat="1" ht="39" customHeight="1">
      <c r="C331" s="82"/>
      <c r="D331" s="82"/>
      <c r="E331" s="82"/>
      <c r="F331" s="82"/>
      <c r="G331" s="82"/>
      <c r="H331" s="82"/>
      <c r="I331" s="82"/>
      <c r="J331" s="82"/>
      <c r="K331" s="82"/>
      <c r="L331" s="82"/>
      <c r="M331" s="82"/>
      <c r="N331" s="82"/>
      <c r="O331" s="82"/>
      <c r="P331" s="82"/>
      <c r="Q331" s="82"/>
      <c r="R331" s="82"/>
      <c r="S331" s="82"/>
      <c r="T331" s="82"/>
      <c r="U331" s="82"/>
      <c r="V331" s="83"/>
    </row>
    <row r="332" spans="3:22" s="66" customFormat="1" ht="39" customHeight="1">
      <c r="C332" s="82"/>
      <c r="D332" s="82"/>
      <c r="E332" s="82"/>
      <c r="F332" s="82"/>
      <c r="G332" s="82"/>
      <c r="H332" s="82"/>
      <c r="I332" s="82"/>
      <c r="J332" s="82"/>
      <c r="K332" s="82"/>
      <c r="L332" s="82"/>
      <c r="M332" s="82"/>
      <c r="N332" s="82"/>
      <c r="O332" s="82"/>
      <c r="P332" s="82"/>
      <c r="Q332" s="82"/>
      <c r="R332" s="82"/>
      <c r="S332" s="82"/>
      <c r="T332" s="82"/>
      <c r="U332" s="82"/>
      <c r="V332" s="83"/>
    </row>
    <row r="333" spans="3:22" s="66" customFormat="1" ht="39" customHeight="1">
      <c r="C333" s="82"/>
      <c r="D333" s="82"/>
      <c r="E333" s="82"/>
      <c r="F333" s="82"/>
      <c r="G333" s="82"/>
      <c r="H333" s="82"/>
      <c r="I333" s="82"/>
      <c r="J333" s="82"/>
      <c r="K333" s="82"/>
      <c r="L333" s="82"/>
      <c r="M333" s="82"/>
      <c r="N333" s="82"/>
      <c r="O333" s="82"/>
      <c r="P333" s="82"/>
      <c r="Q333" s="82"/>
      <c r="R333" s="82"/>
      <c r="S333" s="82"/>
      <c r="T333" s="82"/>
      <c r="U333" s="82"/>
      <c r="V333" s="83"/>
    </row>
    <row r="334" spans="3:22" s="66" customFormat="1" ht="39" customHeight="1">
      <c r="C334" s="82"/>
      <c r="D334" s="82"/>
      <c r="E334" s="82"/>
      <c r="F334" s="82"/>
      <c r="G334" s="82"/>
      <c r="H334" s="82"/>
      <c r="I334" s="82"/>
      <c r="J334" s="82"/>
      <c r="K334" s="82"/>
      <c r="L334" s="82"/>
      <c r="M334" s="82"/>
      <c r="N334" s="82"/>
      <c r="O334" s="82"/>
      <c r="P334" s="82"/>
      <c r="Q334" s="82"/>
      <c r="R334" s="82"/>
      <c r="S334" s="82"/>
      <c r="T334" s="82"/>
      <c r="U334" s="82"/>
      <c r="V334" s="83"/>
    </row>
    <row r="335" spans="3:22" s="66" customFormat="1" ht="39" customHeight="1">
      <c r="C335" s="82"/>
      <c r="D335" s="82"/>
      <c r="E335" s="82"/>
      <c r="F335" s="82"/>
      <c r="G335" s="82"/>
      <c r="H335" s="82"/>
      <c r="I335" s="82"/>
      <c r="J335" s="82"/>
      <c r="K335" s="82"/>
      <c r="L335" s="82"/>
      <c r="M335" s="82"/>
      <c r="N335" s="82"/>
      <c r="O335" s="82"/>
      <c r="P335" s="82"/>
      <c r="Q335" s="82"/>
      <c r="R335" s="82"/>
      <c r="S335" s="82"/>
      <c r="T335" s="82"/>
      <c r="U335" s="82"/>
      <c r="V335" s="83"/>
    </row>
    <row r="336" spans="3:22" s="66" customFormat="1" ht="39" customHeight="1">
      <c r="C336" s="82"/>
      <c r="D336" s="82"/>
      <c r="E336" s="82"/>
      <c r="F336" s="82"/>
      <c r="G336" s="82"/>
      <c r="H336" s="82"/>
      <c r="I336" s="82"/>
      <c r="J336" s="82"/>
      <c r="K336" s="82"/>
      <c r="L336" s="82"/>
      <c r="M336" s="82"/>
      <c r="N336" s="82"/>
      <c r="O336" s="82"/>
      <c r="P336" s="82"/>
      <c r="Q336" s="82"/>
      <c r="R336" s="82"/>
      <c r="S336" s="82"/>
      <c r="T336" s="82"/>
      <c r="U336" s="82"/>
      <c r="V336" s="83"/>
    </row>
    <row r="337" spans="3:22" s="66" customFormat="1" ht="39" customHeight="1">
      <c r="C337" s="82"/>
      <c r="D337" s="82"/>
      <c r="E337" s="82"/>
      <c r="F337" s="82"/>
      <c r="G337" s="82"/>
      <c r="H337" s="82"/>
      <c r="I337" s="82"/>
      <c r="J337" s="82"/>
      <c r="K337" s="82"/>
      <c r="L337" s="82"/>
      <c r="M337" s="82"/>
      <c r="N337" s="82"/>
      <c r="O337" s="82"/>
      <c r="P337" s="82"/>
      <c r="Q337" s="82"/>
      <c r="R337" s="82"/>
      <c r="S337" s="82"/>
      <c r="T337" s="82"/>
      <c r="U337" s="82"/>
      <c r="V337" s="83"/>
    </row>
    <row r="338" spans="3:22" s="66" customFormat="1" ht="39" customHeight="1">
      <c r="C338" s="82"/>
      <c r="D338" s="82"/>
      <c r="E338" s="82"/>
      <c r="F338" s="82"/>
      <c r="G338" s="82"/>
      <c r="H338" s="82"/>
      <c r="I338" s="82"/>
      <c r="J338" s="82"/>
      <c r="K338" s="82"/>
      <c r="L338" s="82"/>
      <c r="M338" s="82"/>
      <c r="N338" s="82"/>
      <c r="O338" s="82"/>
      <c r="P338" s="82"/>
      <c r="Q338" s="82"/>
      <c r="R338" s="82"/>
      <c r="S338" s="82"/>
      <c r="T338" s="82"/>
      <c r="U338" s="82"/>
      <c r="V338" s="83"/>
    </row>
    <row r="339" spans="3:22" s="66" customFormat="1" ht="39" customHeight="1">
      <c r="C339" s="82"/>
      <c r="D339" s="82"/>
      <c r="E339" s="82"/>
      <c r="F339" s="82"/>
      <c r="G339" s="82"/>
      <c r="H339" s="82"/>
      <c r="I339" s="82"/>
      <c r="J339" s="82"/>
      <c r="K339" s="82"/>
      <c r="L339" s="82"/>
      <c r="M339" s="82"/>
      <c r="N339" s="82"/>
      <c r="O339" s="82"/>
      <c r="P339" s="82"/>
      <c r="Q339" s="82"/>
      <c r="R339" s="82"/>
      <c r="S339" s="82"/>
      <c r="T339" s="82"/>
      <c r="U339" s="82"/>
      <c r="V339" s="83"/>
    </row>
    <row r="340" spans="3:22" s="66" customFormat="1" ht="39" customHeight="1">
      <c r="C340" s="82"/>
      <c r="D340" s="82"/>
      <c r="E340" s="82"/>
      <c r="F340" s="82"/>
      <c r="G340" s="82"/>
      <c r="H340" s="82"/>
      <c r="I340" s="82"/>
      <c r="J340" s="82"/>
      <c r="K340" s="82"/>
      <c r="L340" s="82"/>
      <c r="M340" s="82"/>
      <c r="N340" s="82"/>
      <c r="O340" s="82"/>
      <c r="P340" s="82"/>
      <c r="Q340" s="82"/>
      <c r="R340" s="82"/>
      <c r="S340" s="82"/>
      <c r="T340" s="82"/>
      <c r="U340" s="82"/>
      <c r="V340" s="83"/>
    </row>
    <row r="341" spans="3:22" s="66" customFormat="1" ht="39" customHeight="1">
      <c r="C341" s="82"/>
      <c r="D341" s="82"/>
      <c r="E341" s="82"/>
      <c r="F341" s="82"/>
      <c r="G341" s="82"/>
      <c r="H341" s="82"/>
      <c r="I341" s="82"/>
      <c r="J341" s="82"/>
      <c r="K341" s="82"/>
      <c r="L341" s="82"/>
      <c r="M341" s="82"/>
      <c r="N341" s="82"/>
      <c r="O341" s="82"/>
      <c r="P341" s="82"/>
      <c r="Q341" s="82"/>
      <c r="R341" s="82"/>
      <c r="S341" s="82"/>
      <c r="T341" s="82"/>
      <c r="U341" s="82"/>
      <c r="V341" s="83"/>
    </row>
    <row r="342" spans="3:22" s="66" customFormat="1" ht="39" customHeight="1">
      <c r="C342" s="82"/>
      <c r="D342" s="82"/>
      <c r="E342" s="82"/>
      <c r="F342" s="82"/>
      <c r="G342" s="82"/>
      <c r="H342" s="82"/>
      <c r="I342" s="82"/>
      <c r="J342" s="82"/>
      <c r="K342" s="82"/>
      <c r="L342" s="82"/>
      <c r="M342" s="82"/>
      <c r="N342" s="82"/>
      <c r="O342" s="82"/>
      <c r="P342" s="82"/>
      <c r="Q342" s="82"/>
      <c r="R342" s="82"/>
      <c r="S342" s="82"/>
      <c r="T342" s="82"/>
      <c r="U342" s="82"/>
      <c r="V342" s="83"/>
    </row>
    <row r="343" spans="3:22" s="66" customFormat="1" ht="39" customHeight="1">
      <c r="C343" s="82"/>
      <c r="D343" s="82"/>
      <c r="E343" s="82"/>
      <c r="F343" s="82"/>
      <c r="G343" s="82"/>
      <c r="H343" s="82"/>
      <c r="I343" s="82"/>
      <c r="J343" s="82"/>
      <c r="K343" s="82"/>
      <c r="L343" s="82"/>
      <c r="M343" s="82"/>
      <c r="N343" s="82"/>
      <c r="O343" s="82"/>
      <c r="P343" s="82"/>
      <c r="Q343" s="82"/>
      <c r="R343" s="82"/>
      <c r="S343" s="82"/>
      <c r="T343" s="82"/>
      <c r="U343" s="82"/>
      <c r="V343" s="83"/>
    </row>
    <row r="344" spans="3:22" s="66" customFormat="1" ht="39" customHeight="1">
      <c r="C344" s="82"/>
      <c r="D344" s="82"/>
      <c r="E344" s="82"/>
      <c r="F344" s="82"/>
      <c r="G344" s="82"/>
      <c r="H344" s="82"/>
      <c r="I344" s="82"/>
      <c r="J344" s="82"/>
      <c r="K344" s="82"/>
      <c r="L344" s="82"/>
      <c r="M344" s="82"/>
      <c r="N344" s="82"/>
      <c r="O344" s="82"/>
      <c r="P344" s="82"/>
      <c r="Q344" s="82"/>
      <c r="R344" s="82"/>
      <c r="S344" s="82"/>
      <c r="T344" s="82"/>
      <c r="U344" s="82"/>
      <c r="V344" s="83"/>
    </row>
    <row r="345" spans="3:22" s="66" customFormat="1" ht="39" customHeight="1">
      <c r="C345" s="82"/>
      <c r="D345" s="82"/>
      <c r="E345" s="82"/>
      <c r="F345" s="82"/>
      <c r="G345" s="82"/>
      <c r="H345" s="82"/>
      <c r="I345" s="82"/>
      <c r="J345" s="82"/>
      <c r="K345" s="82"/>
      <c r="L345" s="82"/>
      <c r="M345" s="82"/>
      <c r="N345" s="82"/>
      <c r="O345" s="82"/>
      <c r="P345" s="82"/>
      <c r="Q345" s="82"/>
      <c r="R345" s="82"/>
      <c r="S345" s="82"/>
      <c r="T345" s="82"/>
      <c r="U345" s="82"/>
      <c r="V345" s="83"/>
    </row>
    <row r="346" spans="3:22" s="66" customFormat="1" ht="39" customHeight="1">
      <c r="C346" s="82"/>
      <c r="D346" s="82"/>
      <c r="E346" s="82"/>
      <c r="F346" s="82"/>
      <c r="G346" s="82"/>
      <c r="H346" s="82"/>
      <c r="I346" s="82"/>
      <c r="J346" s="82"/>
      <c r="K346" s="82"/>
      <c r="L346" s="82"/>
      <c r="M346" s="82"/>
      <c r="N346" s="82"/>
      <c r="O346" s="82"/>
      <c r="P346" s="82"/>
      <c r="Q346" s="82"/>
      <c r="R346" s="82"/>
      <c r="S346" s="82"/>
      <c r="T346" s="82"/>
      <c r="U346" s="82"/>
      <c r="V346" s="83"/>
    </row>
    <row r="347" spans="3:22" s="66" customFormat="1" ht="39" customHeight="1">
      <c r="C347" s="82"/>
      <c r="D347" s="82"/>
      <c r="E347" s="82"/>
      <c r="F347" s="82"/>
      <c r="G347" s="82"/>
      <c r="H347" s="82"/>
      <c r="I347" s="82"/>
      <c r="J347" s="82"/>
      <c r="K347" s="82"/>
      <c r="L347" s="82"/>
      <c r="M347" s="82"/>
      <c r="N347" s="82"/>
      <c r="O347" s="82"/>
      <c r="P347" s="82"/>
      <c r="Q347" s="82"/>
      <c r="R347" s="82"/>
      <c r="S347" s="82"/>
      <c r="T347" s="82"/>
      <c r="U347" s="82"/>
      <c r="V347" s="83"/>
    </row>
    <row r="348" spans="3:22" s="66" customFormat="1" ht="39" customHeight="1">
      <c r="C348" s="82"/>
      <c r="D348" s="82"/>
      <c r="E348" s="82"/>
      <c r="F348" s="82"/>
      <c r="G348" s="82"/>
      <c r="H348" s="82"/>
      <c r="I348" s="82"/>
      <c r="J348" s="82"/>
      <c r="K348" s="82"/>
      <c r="L348" s="82"/>
      <c r="M348" s="82"/>
      <c r="N348" s="82"/>
      <c r="O348" s="82"/>
      <c r="P348" s="82"/>
      <c r="Q348" s="82"/>
      <c r="R348" s="82"/>
      <c r="S348" s="82"/>
      <c r="T348" s="82"/>
      <c r="U348" s="82"/>
      <c r="V348" s="83"/>
    </row>
    <row r="349" spans="3:22" s="66" customFormat="1" ht="39" customHeight="1">
      <c r="C349" s="82"/>
      <c r="D349" s="82"/>
      <c r="E349" s="82"/>
      <c r="F349" s="82"/>
      <c r="G349" s="82"/>
      <c r="H349" s="82"/>
      <c r="I349" s="82"/>
      <c r="J349" s="82"/>
      <c r="K349" s="82"/>
      <c r="L349" s="82"/>
      <c r="M349" s="82"/>
      <c r="N349" s="82"/>
      <c r="O349" s="82"/>
      <c r="P349" s="82"/>
      <c r="Q349" s="82"/>
      <c r="R349" s="82"/>
      <c r="S349" s="82"/>
      <c r="T349" s="82"/>
      <c r="U349" s="82"/>
      <c r="V349" s="83"/>
    </row>
    <row r="350" spans="3:22" s="66" customFormat="1" ht="39" customHeight="1">
      <c r="C350" s="82"/>
      <c r="D350" s="82"/>
      <c r="E350" s="82"/>
      <c r="F350" s="82"/>
      <c r="G350" s="82"/>
      <c r="H350" s="82"/>
      <c r="I350" s="82"/>
      <c r="J350" s="82"/>
      <c r="K350" s="82"/>
      <c r="L350" s="82"/>
      <c r="M350" s="82"/>
      <c r="N350" s="82"/>
      <c r="O350" s="82"/>
      <c r="P350" s="82"/>
      <c r="Q350" s="82"/>
      <c r="R350" s="82"/>
      <c r="S350" s="82"/>
      <c r="T350" s="82"/>
      <c r="U350" s="82"/>
      <c r="V350" s="83"/>
    </row>
    <row r="351" spans="3:22" s="66" customFormat="1" ht="39" customHeight="1">
      <c r="C351" s="82"/>
      <c r="D351" s="82"/>
      <c r="E351" s="82"/>
      <c r="F351" s="82"/>
      <c r="G351" s="82"/>
      <c r="H351" s="82"/>
      <c r="I351" s="82"/>
      <c r="J351" s="82"/>
      <c r="K351" s="82"/>
      <c r="L351" s="82"/>
      <c r="M351" s="82"/>
      <c r="N351" s="82"/>
      <c r="O351" s="82"/>
      <c r="P351" s="82"/>
      <c r="Q351" s="82"/>
      <c r="R351" s="82"/>
      <c r="S351" s="82"/>
      <c r="T351" s="82"/>
      <c r="U351" s="82"/>
      <c r="V351" s="83"/>
    </row>
    <row r="352" spans="3:22" s="66" customFormat="1" ht="39" customHeight="1">
      <c r="C352" s="82"/>
      <c r="D352" s="82"/>
      <c r="E352" s="82"/>
      <c r="F352" s="82"/>
      <c r="G352" s="82"/>
      <c r="H352" s="82"/>
      <c r="I352" s="82"/>
      <c r="J352" s="82"/>
      <c r="K352" s="82"/>
      <c r="L352" s="82"/>
      <c r="M352" s="82"/>
      <c r="N352" s="82"/>
      <c r="O352" s="82"/>
      <c r="P352" s="82"/>
      <c r="Q352" s="82"/>
      <c r="R352" s="82"/>
      <c r="S352" s="82"/>
      <c r="T352" s="82"/>
      <c r="U352" s="82"/>
      <c r="V352" s="83"/>
    </row>
    <row r="353" spans="3:22" s="66" customFormat="1" ht="39" customHeight="1">
      <c r="C353" s="82"/>
      <c r="D353" s="82"/>
      <c r="E353" s="82"/>
      <c r="F353" s="82"/>
      <c r="G353" s="82"/>
      <c r="H353" s="82"/>
      <c r="I353" s="82"/>
      <c r="J353" s="82"/>
      <c r="K353" s="82"/>
      <c r="L353" s="82"/>
      <c r="M353" s="82"/>
      <c r="N353" s="82"/>
      <c r="O353" s="82"/>
      <c r="P353" s="82"/>
      <c r="Q353" s="82"/>
      <c r="R353" s="82"/>
      <c r="S353" s="82"/>
      <c r="T353" s="82"/>
      <c r="U353" s="82"/>
      <c r="V353" s="83"/>
    </row>
    <row r="354" spans="3:22" s="66" customFormat="1" ht="39" customHeight="1">
      <c r="C354" s="82"/>
      <c r="D354" s="82"/>
      <c r="E354" s="82"/>
      <c r="F354" s="82"/>
      <c r="G354" s="82"/>
      <c r="H354" s="82"/>
      <c r="I354" s="82"/>
      <c r="J354" s="82"/>
      <c r="K354" s="82"/>
      <c r="L354" s="82"/>
      <c r="M354" s="82"/>
      <c r="N354" s="82"/>
      <c r="O354" s="82"/>
      <c r="P354" s="82"/>
      <c r="Q354" s="82"/>
      <c r="R354" s="82"/>
      <c r="S354" s="82"/>
      <c r="T354" s="82"/>
      <c r="U354" s="82"/>
      <c r="V354" s="83"/>
    </row>
    <row r="355" spans="3:22" s="66" customFormat="1" ht="39" customHeight="1">
      <c r="C355" s="82"/>
      <c r="D355" s="82"/>
      <c r="E355" s="82"/>
      <c r="F355" s="82"/>
      <c r="G355" s="82"/>
      <c r="H355" s="82"/>
      <c r="I355" s="82"/>
      <c r="J355" s="82"/>
      <c r="K355" s="82"/>
      <c r="L355" s="82"/>
      <c r="M355" s="82"/>
      <c r="N355" s="82"/>
      <c r="O355" s="82"/>
      <c r="P355" s="82"/>
      <c r="Q355" s="82"/>
      <c r="R355" s="82"/>
      <c r="S355" s="82"/>
      <c r="T355" s="82"/>
      <c r="U355" s="82"/>
      <c r="V355" s="83"/>
    </row>
    <row r="356" spans="3:22" s="66" customFormat="1" ht="39" customHeight="1">
      <c r="C356" s="82"/>
      <c r="D356" s="82"/>
      <c r="E356" s="82"/>
      <c r="F356" s="82"/>
      <c r="G356" s="82"/>
      <c r="H356" s="82"/>
      <c r="I356" s="82"/>
      <c r="J356" s="82"/>
      <c r="K356" s="82"/>
      <c r="L356" s="82"/>
      <c r="M356" s="82"/>
      <c r="N356" s="82"/>
      <c r="O356" s="82"/>
      <c r="P356" s="82"/>
      <c r="Q356" s="82"/>
      <c r="R356" s="82"/>
      <c r="S356" s="82"/>
      <c r="T356" s="82"/>
      <c r="U356" s="82"/>
      <c r="V356" s="83"/>
    </row>
    <row r="357" spans="3:22" s="66" customFormat="1" ht="39" customHeight="1">
      <c r="C357" s="82"/>
      <c r="D357" s="82"/>
      <c r="E357" s="82"/>
      <c r="F357" s="82"/>
      <c r="G357" s="82"/>
      <c r="H357" s="82"/>
      <c r="I357" s="82"/>
      <c r="J357" s="82"/>
      <c r="K357" s="82"/>
      <c r="L357" s="82"/>
      <c r="M357" s="82"/>
      <c r="N357" s="82"/>
      <c r="O357" s="82"/>
      <c r="P357" s="82"/>
      <c r="Q357" s="82"/>
      <c r="R357" s="82"/>
      <c r="S357" s="82"/>
      <c r="T357" s="82"/>
      <c r="U357" s="82"/>
      <c r="V357" s="83"/>
    </row>
    <row r="358" spans="3:22" s="66" customFormat="1" ht="39" customHeight="1">
      <c r="C358" s="82"/>
      <c r="D358" s="82"/>
      <c r="E358" s="82"/>
      <c r="F358" s="82"/>
      <c r="G358" s="82"/>
      <c r="H358" s="82"/>
      <c r="I358" s="82"/>
      <c r="J358" s="82"/>
      <c r="K358" s="82"/>
      <c r="L358" s="82"/>
      <c r="M358" s="82"/>
      <c r="N358" s="82"/>
      <c r="O358" s="82"/>
      <c r="P358" s="82"/>
      <c r="Q358" s="82"/>
      <c r="R358" s="82"/>
      <c r="S358" s="82"/>
      <c r="T358" s="82"/>
      <c r="U358" s="82"/>
      <c r="V358" s="83"/>
    </row>
    <row r="359" spans="3:22" s="66" customFormat="1" ht="39" customHeight="1">
      <c r="C359" s="82"/>
      <c r="D359" s="82"/>
      <c r="E359" s="82"/>
      <c r="F359" s="82"/>
      <c r="G359" s="82"/>
      <c r="H359" s="82"/>
      <c r="I359" s="82"/>
      <c r="J359" s="82"/>
      <c r="K359" s="82"/>
      <c r="L359" s="82"/>
      <c r="M359" s="82"/>
      <c r="N359" s="82"/>
      <c r="O359" s="82"/>
      <c r="P359" s="82"/>
      <c r="Q359" s="82"/>
      <c r="R359" s="82"/>
      <c r="S359" s="82"/>
      <c r="T359" s="82"/>
      <c r="U359" s="82"/>
      <c r="V359" s="83"/>
    </row>
    <row r="360" spans="3:22" s="66" customFormat="1" ht="39" customHeight="1">
      <c r="C360" s="82"/>
      <c r="D360" s="82"/>
      <c r="E360" s="82"/>
      <c r="F360" s="82"/>
      <c r="G360" s="82"/>
      <c r="H360" s="82"/>
      <c r="I360" s="82"/>
      <c r="J360" s="82"/>
      <c r="K360" s="82"/>
      <c r="L360" s="82"/>
      <c r="M360" s="82"/>
      <c r="N360" s="82"/>
      <c r="O360" s="82"/>
      <c r="P360" s="82"/>
      <c r="Q360" s="82"/>
      <c r="R360" s="82"/>
      <c r="S360" s="82"/>
      <c r="T360" s="82"/>
      <c r="U360" s="82"/>
      <c r="V360" s="83"/>
    </row>
    <row r="361" spans="3:22" s="66" customFormat="1" ht="39" customHeight="1">
      <c r="C361" s="82"/>
      <c r="D361" s="82"/>
      <c r="E361" s="82"/>
      <c r="F361" s="82"/>
      <c r="G361" s="82"/>
      <c r="H361" s="82"/>
      <c r="I361" s="82"/>
      <c r="J361" s="82"/>
      <c r="K361" s="82"/>
      <c r="L361" s="82"/>
      <c r="M361" s="82"/>
      <c r="N361" s="82"/>
      <c r="O361" s="82"/>
      <c r="P361" s="82"/>
      <c r="Q361" s="82"/>
      <c r="R361" s="82"/>
      <c r="S361" s="82"/>
      <c r="T361" s="82"/>
      <c r="U361" s="82"/>
      <c r="V361" s="83"/>
    </row>
    <row r="362" spans="3:22" s="66" customFormat="1" ht="39" customHeight="1">
      <c r="C362" s="82"/>
      <c r="D362" s="82"/>
      <c r="E362" s="82"/>
      <c r="F362" s="82"/>
      <c r="G362" s="82"/>
      <c r="H362" s="82"/>
      <c r="I362" s="82"/>
      <c r="J362" s="82"/>
      <c r="K362" s="82"/>
      <c r="L362" s="82"/>
      <c r="M362" s="82"/>
      <c r="N362" s="82"/>
      <c r="O362" s="82"/>
      <c r="P362" s="82"/>
      <c r="Q362" s="82"/>
      <c r="R362" s="82"/>
      <c r="S362" s="82"/>
      <c r="T362" s="82"/>
      <c r="U362" s="82"/>
      <c r="V362" s="83"/>
    </row>
    <row r="363" spans="3:22" s="66" customFormat="1" ht="39" customHeight="1">
      <c r="C363" s="82"/>
      <c r="D363" s="82"/>
      <c r="E363" s="82"/>
      <c r="F363" s="82"/>
      <c r="G363" s="82"/>
      <c r="H363" s="82"/>
      <c r="I363" s="82"/>
      <c r="J363" s="82"/>
      <c r="K363" s="82"/>
      <c r="L363" s="82"/>
      <c r="M363" s="82"/>
      <c r="N363" s="82"/>
      <c r="O363" s="82"/>
      <c r="P363" s="82"/>
      <c r="Q363" s="82"/>
      <c r="R363" s="82"/>
      <c r="S363" s="82"/>
      <c r="T363" s="82"/>
      <c r="U363" s="82"/>
      <c r="V363" s="83"/>
    </row>
    <row r="364" spans="3:22" s="66" customFormat="1" ht="39" customHeight="1">
      <c r="C364" s="82"/>
      <c r="D364" s="82"/>
      <c r="E364" s="82"/>
      <c r="F364" s="82"/>
      <c r="G364" s="82"/>
      <c r="H364" s="82"/>
      <c r="I364" s="82"/>
      <c r="J364" s="82"/>
      <c r="K364" s="82"/>
      <c r="L364" s="82"/>
      <c r="M364" s="82"/>
      <c r="N364" s="82"/>
      <c r="O364" s="82"/>
      <c r="P364" s="82"/>
      <c r="Q364" s="82"/>
      <c r="R364" s="82"/>
      <c r="S364" s="82"/>
      <c r="T364" s="82"/>
      <c r="U364" s="82"/>
      <c r="V364" s="83"/>
    </row>
    <row r="365" spans="3:22" s="66" customFormat="1" ht="39" customHeight="1">
      <c r="C365" s="82"/>
      <c r="D365" s="82"/>
      <c r="E365" s="82"/>
      <c r="F365" s="82"/>
      <c r="G365" s="82"/>
      <c r="H365" s="82"/>
      <c r="I365" s="82"/>
      <c r="J365" s="82"/>
      <c r="K365" s="82"/>
      <c r="L365" s="82"/>
      <c r="M365" s="82"/>
      <c r="N365" s="82"/>
      <c r="O365" s="82"/>
      <c r="P365" s="82"/>
      <c r="Q365" s="82"/>
      <c r="R365" s="82"/>
      <c r="S365" s="82"/>
      <c r="T365" s="82"/>
      <c r="U365" s="82"/>
      <c r="V365" s="83"/>
    </row>
    <row r="366" spans="3:22" s="66" customFormat="1" ht="39" customHeight="1">
      <c r="C366" s="82"/>
      <c r="D366" s="82"/>
      <c r="E366" s="82"/>
      <c r="F366" s="82"/>
      <c r="G366" s="82"/>
      <c r="H366" s="82"/>
      <c r="I366" s="82"/>
      <c r="J366" s="82"/>
      <c r="K366" s="82"/>
      <c r="L366" s="82"/>
      <c r="M366" s="82"/>
      <c r="N366" s="82"/>
      <c r="O366" s="82"/>
      <c r="P366" s="82"/>
      <c r="Q366" s="82"/>
      <c r="R366" s="82"/>
      <c r="S366" s="82"/>
      <c r="T366" s="82"/>
      <c r="U366" s="82"/>
      <c r="V366" s="83"/>
    </row>
    <row r="367" spans="3:22" s="66" customFormat="1" ht="39" customHeight="1">
      <c r="C367" s="82"/>
      <c r="D367" s="82"/>
      <c r="E367" s="82"/>
      <c r="F367" s="82"/>
      <c r="G367" s="82"/>
      <c r="H367" s="82"/>
      <c r="I367" s="82"/>
      <c r="J367" s="82"/>
      <c r="K367" s="82"/>
      <c r="L367" s="82"/>
      <c r="M367" s="82"/>
      <c r="N367" s="82"/>
      <c r="O367" s="82"/>
      <c r="P367" s="82"/>
      <c r="Q367" s="82"/>
      <c r="R367" s="82"/>
      <c r="S367" s="82"/>
      <c r="T367" s="82"/>
      <c r="U367" s="82"/>
      <c r="V367" s="83"/>
    </row>
    <row r="368" spans="3:22" s="66" customFormat="1" ht="39" customHeight="1">
      <c r="C368" s="82"/>
      <c r="D368" s="82"/>
      <c r="E368" s="82"/>
      <c r="F368" s="82"/>
      <c r="G368" s="82"/>
      <c r="H368" s="82"/>
      <c r="I368" s="82"/>
      <c r="J368" s="82"/>
      <c r="K368" s="82"/>
      <c r="L368" s="82"/>
      <c r="M368" s="82"/>
      <c r="N368" s="82"/>
      <c r="O368" s="82"/>
      <c r="P368" s="82"/>
      <c r="Q368" s="82"/>
      <c r="R368" s="82"/>
      <c r="S368" s="82"/>
      <c r="T368" s="82"/>
      <c r="U368" s="82"/>
      <c r="V368" s="83"/>
    </row>
    <row r="369" spans="3:22" s="66" customFormat="1" ht="39" customHeight="1">
      <c r="C369" s="82"/>
      <c r="D369" s="82"/>
      <c r="E369" s="82"/>
      <c r="F369" s="82"/>
      <c r="G369" s="82"/>
      <c r="H369" s="82"/>
      <c r="I369" s="82"/>
      <c r="J369" s="82"/>
      <c r="K369" s="82"/>
      <c r="L369" s="82"/>
      <c r="M369" s="82"/>
      <c r="N369" s="82"/>
      <c r="O369" s="82"/>
      <c r="P369" s="82"/>
      <c r="Q369" s="82"/>
      <c r="R369" s="82"/>
      <c r="S369" s="82"/>
      <c r="T369" s="82"/>
      <c r="U369" s="82"/>
      <c r="V369" s="83"/>
    </row>
    <row r="370" spans="3:22" s="66" customFormat="1" ht="39" customHeight="1">
      <c r="C370" s="82"/>
      <c r="D370" s="82"/>
      <c r="E370" s="82"/>
      <c r="F370" s="82"/>
      <c r="G370" s="82"/>
      <c r="H370" s="82"/>
      <c r="I370" s="82"/>
      <c r="J370" s="82"/>
      <c r="K370" s="82"/>
      <c r="L370" s="82"/>
      <c r="M370" s="82"/>
      <c r="N370" s="82"/>
      <c r="O370" s="82"/>
      <c r="P370" s="82"/>
      <c r="Q370" s="82"/>
      <c r="R370" s="82"/>
      <c r="S370" s="82"/>
      <c r="T370" s="82"/>
      <c r="U370" s="82"/>
      <c r="V370" s="83"/>
    </row>
    <row r="371" spans="3:22" s="66" customFormat="1" ht="39" customHeight="1">
      <c r="C371" s="82"/>
      <c r="D371" s="82"/>
      <c r="E371" s="82"/>
      <c r="F371" s="82"/>
      <c r="G371" s="82"/>
      <c r="H371" s="82"/>
      <c r="I371" s="82"/>
      <c r="J371" s="82"/>
      <c r="K371" s="82"/>
      <c r="L371" s="82"/>
      <c r="M371" s="82"/>
      <c r="N371" s="82"/>
      <c r="O371" s="82"/>
      <c r="P371" s="82"/>
      <c r="Q371" s="82"/>
      <c r="R371" s="82"/>
      <c r="S371" s="82"/>
      <c r="T371" s="82"/>
      <c r="U371" s="82"/>
      <c r="V371" s="83"/>
    </row>
    <row r="372" spans="3:22" s="66" customFormat="1" ht="39" customHeight="1">
      <c r="C372" s="82"/>
      <c r="D372" s="82"/>
      <c r="E372" s="82"/>
      <c r="F372" s="82"/>
      <c r="G372" s="82"/>
      <c r="H372" s="82"/>
      <c r="I372" s="82"/>
      <c r="J372" s="82"/>
      <c r="K372" s="82"/>
      <c r="L372" s="82"/>
      <c r="M372" s="82"/>
      <c r="N372" s="82"/>
      <c r="O372" s="82"/>
      <c r="P372" s="82"/>
      <c r="Q372" s="82"/>
      <c r="R372" s="82"/>
      <c r="S372" s="82"/>
      <c r="T372" s="82"/>
      <c r="U372" s="82"/>
      <c r="V372" s="83"/>
    </row>
    <row r="373" spans="3:22" s="66" customFormat="1" ht="39" customHeight="1">
      <c r="C373" s="82"/>
      <c r="D373" s="82"/>
      <c r="E373" s="82"/>
      <c r="F373" s="82"/>
      <c r="G373" s="82"/>
      <c r="H373" s="82"/>
      <c r="I373" s="82"/>
      <c r="J373" s="82"/>
      <c r="K373" s="82"/>
      <c r="L373" s="82"/>
      <c r="M373" s="82"/>
      <c r="N373" s="82"/>
      <c r="O373" s="82"/>
      <c r="P373" s="82"/>
      <c r="Q373" s="82"/>
      <c r="R373" s="82"/>
      <c r="S373" s="82"/>
      <c r="T373" s="82"/>
      <c r="U373" s="82"/>
      <c r="V373" s="83"/>
    </row>
    <row r="374" spans="3:22" s="66" customFormat="1" ht="39" customHeight="1">
      <c r="C374" s="82"/>
      <c r="D374" s="82"/>
      <c r="E374" s="82"/>
      <c r="F374" s="82"/>
      <c r="G374" s="82"/>
      <c r="H374" s="82"/>
      <c r="I374" s="82"/>
      <c r="J374" s="82"/>
      <c r="K374" s="82"/>
      <c r="L374" s="82"/>
      <c r="M374" s="82"/>
      <c r="N374" s="82"/>
      <c r="O374" s="82"/>
      <c r="P374" s="82"/>
      <c r="Q374" s="82"/>
      <c r="R374" s="82"/>
      <c r="S374" s="82"/>
      <c r="T374" s="82"/>
      <c r="U374" s="82"/>
      <c r="V374" s="83"/>
    </row>
    <row r="375" spans="3:22" s="66" customFormat="1" ht="39" customHeight="1">
      <c r="C375" s="82"/>
      <c r="D375" s="82"/>
      <c r="E375" s="82"/>
      <c r="F375" s="82"/>
      <c r="G375" s="82"/>
      <c r="H375" s="82"/>
      <c r="I375" s="82"/>
      <c r="J375" s="82"/>
      <c r="K375" s="82"/>
      <c r="L375" s="82"/>
      <c r="M375" s="82"/>
      <c r="N375" s="82"/>
      <c r="O375" s="82"/>
      <c r="P375" s="82"/>
      <c r="Q375" s="82"/>
      <c r="R375" s="82"/>
      <c r="S375" s="82"/>
      <c r="T375" s="82"/>
      <c r="U375" s="82"/>
      <c r="V375" s="83"/>
    </row>
    <row r="376" spans="3:22" s="66" customFormat="1" ht="39" customHeight="1">
      <c r="C376" s="82"/>
      <c r="D376" s="82"/>
      <c r="E376" s="82"/>
      <c r="F376" s="82"/>
      <c r="G376" s="82"/>
      <c r="H376" s="82"/>
      <c r="I376" s="82"/>
      <c r="J376" s="82"/>
      <c r="K376" s="82"/>
      <c r="L376" s="82"/>
      <c r="M376" s="82"/>
      <c r="N376" s="82"/>
      <c r="O376" s="82"/>
      <c r="P376" s="82"/>
      <c r="Q376" s="82"/>
      <c r="R376" s="82"/>
      <c r="S376" s="82"/>
      <c r="T376" s="82"/>
      <c r="U376" s="82"/>
      <c r="V376" s="83"/>
    </row>
    <row r="377" spans="3:22" s="66" customFormat="1" ht="39" customHeight="1">
      <c r="C377" s="82"/>
      <c r="D377" s="82"/>
      <c r="E377" s="82"/>
      <c r="F377" s="82"/>
      <c r="G377" s="82"/>
      <c r="H377" s="82"/>
      <c r="I377" s="82"/>
      <c r="J377" s="82"/>
      <c r="K377" s="82"/>
      <c r="L377" s="82"/>
      <c r="M377" s="82"/>
      <c r="N377" s="82"/>
      <c r="O377" s="82"/>
      <c r="P377" s="82"/>
      <c r="Q377" s="82"/>
      <c r="R377" s="82"/>
      <c r="S377" s="82"/>
      <c r="T377" s="82"/>
      <c r="U377" s="82"/>
      <c r="V377" s="83"/>
    </row>
    <row r="378" spans="3:22" s="66" customFormat="1" ht="39" customHeight="1">
      <c r="C378" s="82"/>
      <c r="D378" s="82"/>
      <c r="E378" s="82"/>
      <c r="F378" s="82"/>
      <c r="G378" s="82"/>
      <c r="H378" s="82"/>
      <c r="I378" s="82"/>
      <c r="J378" s="82"/>
      <c r="K378" s="82"/>
      <c r="L378" s="82"/>
      <c r="M378" s="82"/>
      <c r="N378" s="82"/>
      <c r="O378" s="82"/>
      <c r="P378" s="82"/>
      <c r="Q378" s="82"/>
      <c r="R378" s="82"/>
      <c r="S378" s="82"/>
      <c r="T378" s="82"/>
      <c r="U378" s="82"/>
      <c r="V378" s="83"/>
    </row>
    <row r="379" spans="3:22" s="66" customFormat="1" ht="39" customHeight="1">
      <c r="C379" s="82"/>
      <c r="D379" s="82"/>
      <c r="E379" s="82"/>
      <c r="F379" s="82"/>
      <c r="G379" s="82"/>
      <c r="H379" s="82"/>
      <c r="I379" s="82"/>
      <c r="J379" s="82"/>
      <c r="K379" s="82"/>
      <c r="L379" s="82"/>
      <c r="M379" s="82"/>
      <c r="N379" s="82"/>
      <c r="O379" s="82"/>
      <c r="P379" s="82"/>
      <c r="Q379" s="82"/>
      <c r="R379" s="82"/>
      <c r="S379" s="82"/>
      <c r="T379" s="82"/>
      <c r="U379" s="82"/>
      <c r="V379" s="83"/>
    </row>
    <row r="380" spans="3:22" s="66" customFormat="1" ht="39" customHeight="1">
      <c r="C380" s="82"/>
      <c r="D380" s="82"/>
      <c r="E380" s="82"/>
      <c r="F380" s="82"/>
      <c r="G380" s="82"/>
      <c r="H380" s="82"/>
      <c r="I380" s="82"/>
      <c r="J380" s="82"/>
      <c r="K380" s="82"/>
      <c r="L380" s="82"/>
      <c r="M380" s="82"/>
      <c r="N380" s="82"/>
      <c r="O380" s="82"/>
      <c r="P380" s="82"/>
      <c r="Q380" s="82"/>
      <c r="R380" s="82"/>
      <c r="S380" s="82"/>
      <c r="T380" s="82"/>
      <c r="U380" s="82"/>
      <c r="V380" s="83"/>
    </row>
    <row r="381" spans="3:22" s="66" customFormat="1" ht="39" customHeight="1">
      <c r="C381" s="82"/>
      <c r="D381" s="82"/>
      <c r="E381" s="82"/>
      <c r="F381" s="82"/>
      <c r="G381" s="82"/>
      <c r="H381" s="82"/>
      <c r="I381" s="82"/>
      <c r="J381" s="82"/>
      <c r="K381" s="82"/>
      <c r="L381" s="82"/>
      <c r="M381" s="82"/>
      <c r="N381" s="82"/>
      <c r="O381" s="82"/>
      <c r="P381" s="82"/>
      <c r="Q381" s="82"/>
      <c r="R381" s="82"/>
      <c r="S381" s="82"/>
      <c r="T381" s="82"/>
      <c r="U381" s="82"/>
      <c r="V381" s="83"/>
    </row>
    <row r="382" spans="3:22" s="66" customFormat="1" ht="39" customHeight="1">
      <c r="C382" s="82"/>
      <c r="D382" s="82"/>
      <c r="E382" s="82"/>
      <c r="F382" s="82"/>
      <c r="G382" s="82"/>
      <c r="H382" s="82"/>
      <c r="I382" s="82"/>
      <c r="J382" s="82"/>
      <c r="K382" s="82"/>
      <c r="L382" s="82"/>
      <c r="M382" s="82"/>
      <c r="N382" s="82"/>
      <c r="O382" s="82"/>
      <c r="P382" s="82"/>
      <c r="Q382" s="82"/>
      <c r="R382" s="82"/>
      <c r="S382" s="82"/>
      <c r="T382" s="82"/>
      <c r="U382" s="82"/>
      <c r="V382" s="83"/>
    </row>
    <row r="383" spans="3:22" s="66" customFormat="1" ht="39" customHeight="1">
      <c r="C383" s="82"/>
      <c r="D383" s="82"/>
      <c r="E383" s="82"/>
      <c r="F383" s="82"/>
      <c r="G383" s="82"/>
      <c r="H383" s="82"/>
      <c r="I383" s="82"/>
      <c r="J383" s="82"/>
      <c r="K383" s="82"/>
      <c r="L383" s="82"/>
      <c r="M383" s="82"/>
      <c r="N383" s="82"/>
      <c r="O383" s="82"/>
      <c r="P383" s="82"/>
      <c r="Q383" s="82"/>
      <c r="R383" s="82"/>
      <c r="S383" s="82"/>
      <c r="T383" s="82"/>
      <c r="U383" s="82"/>
      <c r="V383" s="83"/>
    </row>
    <row r="384" spans="3:22" s="66" customFormat="1" ht="39" customHeight="1">
      <c r="C384" s="82"/>
      <c r="D384" s="82"/>
      <c r="E384" s="82"/>
      <c r="F384" s="82"/>
      <c r="G384" s="82"/>
      <c r="H384" s="82"/>
      <c r="I384" s="82"/>
      <c r="J384" s="82"/>
      <c r="K384" s="82"/>
      <c r="L384" s="82"/>
      <c r="M384" s="82"/>
      <c r="N384" s="82"/>
      <c r="O384" s="82"/>
      <c r="P384" s="82"/>
      <c r="Q384" s="82"/>
      <c r="R384" s="82"/>
      <c r="S384" s="82"/>
      <c r="T384" s="82"/>
      <c r="U384" s="82"/>
      <c r="V384" s="83"/>
    </row>
    <row r="385" spans="3:22" s="66" customFormat="1" ht="39" customHeight="1">
      <c r="C385" s="82"/>
      <c r="D385" s="82"/>
      <c r="E385" s="82"/>
      <c r="F385" s="82"/>
      <c r="G385" s="82"/>
      <c r="H385" s="82"/>
      <c r="I385" s="82"/>
      <c r="J385" s="82"/>
      <c r="K385" s="82"/>
      <c r="L385" s="82"/>
      <c r="M385" s="82"/>
      <c r="N385" s="82"/>
      <c r="O385" s="82"/>
      <c r="P385" s="82"/>
      <c r="Q385" s="82"/>
      <c r="R385" s="82"/>
      <c r="S385" s="82"/>
      <c r="T385" s="82"/>
      <c r="U385" s="82"/>
      <c r="V385" s="83"/>
    </row>
    <row r="386" spans="3:22" s="66" customFormat="1" ht="39" customHeight="1">
      <c r="C386" s="82"/>
      <c r="D386" s="82"/>
      <c r="E386" s="82"/>
      <c r="F386" s="82"/>
      <c r="G386" s="82"/>
      <c r="H386" s="82"/>
      <c r="I386" s="82"/>
      <c r="J386" s="82"/>
      <c r="K386" s="82"/>
      <c r="L386" s="82"/>
      <c r="M386" s="82"/>
      <c r="N386" s="82"/>
      <c r="O386" s="82"/>
      <c r="P386" s="82"/>
      <c r="Q386" s="82"/>
      <c r="R386" s="82"/>
      <c r="S386" s="82"/>
      <c r="T386" s="82"/>
      <c r="U386" s="82"/>
      <c r="V386" s="83"/>
    </row>
    <row r="387" spans="3:22" s="66" customFormat="1" ht="39" customHeight="1">
      <c r="C387" s="82"/>
      <c r="D387" s="82"/>
      <c r="E387" s="82"/>
      <c r="F387" s="82"/>
      <c r="G387" s="82"/>
      <c r="H387" s="82"/>
      <c r="I387" s="82"/>
      <c r="J387" s="82"/>
      <c r="K387" s="82"/>
      <c r="L387" s="82"/>
      <c r="M387" s="82"/>
      <c r="N387" s="82"/>
      <c r="O387" s="82"/>
      <c r="P387" s="82"/>
      <c r="Q387" s="82"/>
      <c r="R387" s="82"/>
      <c r="S387" s="82"/>
      <c r="T387" s="82"/>
      <c r="U387" s="82"/>
      <c r="V387" s="83"/>
    </row>
    <row r="388" spans="3:22" s="66" customFormat="1" ht="39" customHeight="1">
      <c r="C388" s="82"/>
      <c r="D388" s="82"/>
      <c r="E388" s="82"/>
      <c r="F388" s="82"/>
      <c r="G388" s="82"/>
      <c r="H388" s="82"/>
      <c r="I388" s="82"/>
      <c r="J388" s="82"/>
      <c r="K388" s="82"/>
      <c r="L388" s="82"/>
      <c r="M388" s="82"/>
      <c r="N388" s="82"/>
      <c r="O388" s="82"/>
      <c r="P388" s="82"/>
      <c r="Q388" s="82"/>
      <c r="R388" s="82"/>
      <c r="S388" s="82"/>
      <c r="T388" s="82"/>
      <c r="U388" s="82"/>
      <c r="V388" s="83"/>
    </row>
    <row r="389" spans="3:22" s="66" customFormat="1" ht="39" customHeight="1">
      <c r="C389" s="82"/>
      <c r="D389" s="82"/>
      <c r="E389" s="82"/>
      <c r="F389" s="82"/>
      <c r="G389" s="82"/>
      <c r="H389" s="82"/>
      <c r="I389" s="82"/>
      <c r="J389" s="82"/>
      <c r="K389" s="82"/>
      <c r="L389" s="82"/>
      <c r="M389" s="82"/>
      <c r="N389" s="82"/>
      <c r="O389" s="82"/>
      <c r="P389" s="82"/>
      <c r="Q389" s="82"/>
      <c r="R389" s="82"/>
      <c r="S389" s="82"/>
      <c r="T389" s="82"/>
      <c r="U389" s="82"/>
      <c r="V389" s="83"/>
    </row>
    <row r="390" spans="3:22" s="66" customFormat="1" ht="39" customHeight="1">
      <c r="C390" s="82"/>
      <c r="D390" s="82"/>
      <c r="E390" s="82"/>
      <c r="F390" s="82"/>
      <c r="G390" s="82"/>
      <c r="H390" s="82"/>
      <c r="I390" s="82"/>
      <c r="J390" s="82"/>
      <c r="K390" s="82"/>
      <c r="L390" s="82"/>
      <c r="M390" s="82"/>
      <c r="N390" s="82"/>
      <c r="O390" s="82"/>
      <c r="P390" s="82"/>
      <c r="Q390" s="82"/>
      <c r="R390" s="82"/>
      <c r="S390" s="82"/>
      <c r="T390" s="82"/>
      <c r="U390" s="82"/>
      <c r="V390" s="83"/>
    </row>
    <row r="391" spans="3:22" s="66" customFormat="1" ht="39" customHeight="1">
      <c r="C391" s="82"/>
      <c r="D391" s="82"/>
      <c r="E391" s="82"/>
      <c r="F391" s="82"/>
      <c r="G391" s="82"/>
      <c r="H391" s="82"/>
      <c r="I391" s="82"/>
      <c r="J391" s="82"/>
      <c r="K391" s="82"/>
      <c r="L391" s="82"/>
      <c r="M391" s="82"/>
      <c r="N391" s="82"/>
      <c r="O391" s="82"/>
      <c r="P391" s="82"/>
      <c r="Q391" s="82"/>
      <c r="R391" s="82"/>
      <c r="S391" s="82"/>
      <c r="T391" s="82"/>
      <c r="U391" s="82"/>
      <c r="V391" s="83"/>
    </row>
    <row r="392" spans="3:22" s="66" customFormat="1" ht="39" customHeight="1">
      <c r="C392" s="82"/>
      <c r="D392" s="82"/>
      <c r="E392" s="82"/>
      <c r="F392" s="82"/>
      <c r="G392" s="82"/>
      <c r="H392" s="82"/>
      <c r="I392" s="82"/>
      <c r="J392" s="82"/>
      <c r="K392" s="82"/>
      <c r="L392" s="82"/>
      <c r="M392" s="82"/>
      <c r="N392" s="82"/>
      <c r="O392" s="82"/>
      <c r="P392" s="82"/>
      <c r="Q392" s="82"/>
      <c r="R392" s="82"/>
      <c r="S392" s="82"/>
      <c r="T392" s="82"/>
      <c r="U392" s="82"/>
      <c r="V392" s="83"/>
    </row>
    <row r="393" spans="3:22" s="66" customFormat="1" ht="39" customHeight="1">
      <c r="C393" s="82"/>
      <c r="D393" s="82"/>
      <c r="E393" s="82"/>
      <c r="F393" s="82"/>
      <c r="G393" s="82"/>
      <c r="H393" s="82"/>
      <c r="I393" s="82"/>
      <c r="J393" s="82"/>
      <c r="K393" s="82"/>
      <c r="L393" s="82"/>
      <c r="M393" s="82"/>
      <c r="N393" s="82"/>
      <c r="O393" s="82"/>
      <c r="P393" s="82"/>
      <c r="Q393" s="82"/>
      <c r="R393" s="82"/>
      <c r="S393" s="82"/>
      <c r="T393" s="82"/>
      <c r="U393" s="82"/>
      <c r="V393" s="83"/>
    </row>
    <row r="394" spans="3:22" s="66" customFormat="1" ht="39" customHeight="1">
      <c r="C394" s="82"/>
      <c r="D394" s="82"/>
      <c r="E394" s="82"/>
      <c r="F394" s="82"/>
      <c r="G394" s="82"/>
      <c r="H394" s="82"/>
      <c r="I394" s="82"/>
      <c r="J394" s="82"/>
      <c r="K394" s="82"/>
      <c r="L394" s="82"/>
      <c r="M394" s="82"/>
      <c r="N394" s="82"/>
      <c r="O394" s="82"/>
      <c r="P394" s="82"/>
      <c r="Q394" s="82"/>
      <c r="R394" s="82"/>
      <c r="S394" s="82"/>
      <c r="T394" s="82"/>
      <c r="U394" s="82"/>
      <c r="V394" s="83"/>
    </row>
    <row r="395" spans="3:22" s="66" customFormat="1" ht="39" customHeight="1">
      <c r="C395" s="82"/>
      <c r="D395" s="82"/>
      <c r="E395" s="82"/>
      <c r="F395" s="82"/>
      <c r="G395" s="82"/>
      <c r="H395" s="82"/>
      <c r="I395" s="82"/>
      <c r="J395" s="82"/>
      <c r="K395" s="82"/>
      <c r="L395" s="82"/>
      <c r="M395" s="82"/>
      <c r="N395" s="82"/>
      <c r="O395" s="82"/>
      <c r="P395" s="82"/>
      <c r="Q395" s="82"/>
      <c r="R395" s="82"/>
      <c r="S395" s="82"/>
      <c r="T395" s="82"/>
      <c r="U395" s="82"/>
      <c r="V395" s="83"/>
    </row>
    <row r="396" spans="3:22" s="66" customFormat="1" ht="39" customHeight="1">
      <c r="C396" s="82"/>
      <c r="D396" s="82"/>
      <c r="E396" s="82"/>
      <c r="F396" s="82"/>
      <c r="G396" s="82"/>
      <c r="H396" s="82"/>
      <c r="I396" s="82"/>
      <c r="J396" s="82"/>
      <c r="K396" s="82"/>
      <c r="L396" s="82"/>
      <c r="M396" s="82"/>
      <c r="N396" s="82"/>
      <c r="O396" s="82"/>
      <c r="P396" s="82"/>
      <c r="Q396" s="82"/>
      <c r="R396" s="82"/>
      <c r="S396" s="82"/>
      <c r="T396" s="82"/>
      <c r="U396" s="82"/>
      <c r="V396" s="83"/>
    </row>
    <row r="397" spans="3:22" s="66" customFormat="1" ht="39" customHeight="1">
      <c r="C397" s="82"/>
      <c r="D397" s="82"/>
      <c r="E397" s="82"/>
      <c r="F397" s="82"/>
      <c r="G397" s="82"/>
      <c r="H397" s="82"/>
      <c r="I397" s="82"/>
      <c r="J397" s="82"/>
      <c r="K397" s="82"/>
      <c r="L397" s="82"/>
      <c r="M397" s="82"/>
      <c r="N397" s="82"/>
      <c r="O397" s="82"/>
      <c r="P397" s="82"/>
      <c r="Q397" s="82"/>
      <c r="R397" s="82"/>
      <c r="S397" s="82"/>
      <c r="T397" s="82"/>
      <c r="U397" s="82"/>
      <c r="V397" s="83"/>
    </row>
    <row r="398" spans="3:22" s="66" customFormat="1" ht="39" customHeight="1">
      <c r="C398" s="82"/>
      <c r="D398" s="82"/>
      <c r="E398" s="82"/>
      <c r="F398" s="82"/>
      <c r="G398" s="82"/>
      <c r="H398" s="82"/>
      <c r="I398" s="82"/>
      <c r="J398" s="82"/>
      <c r="K398" s="82"/>
      <c r="L398" s="82"/>
      <c r="M398" s="82"/>
      <c r="N398" s="82"/>
      <c r="O398" s="82"/>
      <c r="P398" s="82"/>
      <c r="Q398" s="82"/>
      <c r="R398" s="82"/>
      <c r="S398" s="82"/>
      <c r="T398" s="82"/>
      <c r="U398" s="82"/>
      <c r="V398" s="83"/>
    </row>
    <row r="399" spans="3:22" s="66" customFormat="1" ht="39" customHeight="1">
      <c r="C399" s="82"/>
      <c r="D399" s="82"/>
      <c r="E399" s="82"/>
      <c r="F399" s="82"/>
      <c r="G399" s="82"/>
      <c r="H399" s="82"/>
      <c r="I399" s="82"/>
      <c r="J399" s="82"/>
      <c r="K399" s="82"/>
      <c r="L399" s="82"/>
      <c r="M399" s="82"/>
      <c r="N399" s="82"/>
      <c r="O399" s="82"/>
      <c r="P399" s="82"/>
      <c r="Q399" s="82"/>
      <c r="R399" s="82"/>
      <c r="S399" s="82"/>
      <c r="T399" s="82"/>
      <c r="U399" s="82"/>
      <c r="V399" s="83"/>
    </row>
    <row r="400" spans="3:22" s="66" customFormat="1" ht="39" customHeight="1">
      <c r="C400" s="82"/>
      <c r="D400" s="82"/>
      <c r="E400" s="82"/>
      <c r="F400" s="82"/>
      <c r="G400" s="82"/>
      <c r="H400" s="82"/>
      <c r="I400" s="82"/>
      <c r="J400" s="82"/>
      <c r="K400" s="82"/>
      <c r="L400" s="82"/>
      <c r="M400" s="82"/>
      <c r="N400" s="82"/>
      <c r="O400" s="82"/>
      <c r="P400" s="82"/>
      <c r="Q400" s="82"/>
      <c r="R400" s="82"/>
      <c r="S400" s="82"/>
      <c r="T400" s="82"/>
      <c r="U400" s="82"/>
      <c r="V400" s="83"/>
    </row>
    <row r="401" spans="3:22" s="66" customFormat="1" ht="39" customHeight="1">
      <c r="C401" s="82"/>
      <c r="D401" s="82"/>
      <c r="E401" s="82"/>
      <c r="F401" s="82"/>
      <c r="G401" s="82"/>
      <c r="H401" s="82"/>
      <c r="I401" s="82"/>
      <c r="J401" s="82"/>
      <c r="K401" s="82"/>
      <c r="L401" s="82"/>
      <c r="M401" s="82"/>
      <c r="N401" s="82"/>
      <c r="O401" s="82"/>
      <c r="P401" s="82"/>
      <c r="Q401" s="82"/>
      <c r="R401" s="82"/>
      <c r="S401" s="82"/>
      <c r="T401" s="82"/>
      <c r="U401" s="82"/>
      <c r="V401" s="83"/>
    </row>
    <row r="402" spans="3:22" s="66" customFormat="1" ht="39" customHeight="1">
      <c r="C402" s="82"/>
      <c r="D402" s="82"/>
      <c r="E402" s="82"/>
      <c r="F402" s="82"/>
      <c r="G402" s="82"/>
      <c r="H402" s="82"/>
      <c r="I402" s="82"/>
      <c r="J402" s="82"/>
      <c r="K402" s="82"/>
      <c r="L402" s="82"/>
      <c r="M402" s="82"/>
      <c r="N402" s="82"/>
      <c r="O402" s="82"/>
      <c r="P402" s="82"/>
      <c r="Q402" s="82"/>
      <c r="R402" s="82"/>
      <c r="S402" s="82"/>
      <c r="T402" s="82"/>
      <c r="U402" s="82"/>
      <c r="V402" s="83"/>
    </row>
    <row r="403" spans="3:22" s="66" customFormat="1" ht="39" customHeight="1">
      <c r="C403" s="82"/>
      <c r="D403" s="82"/>
      <c r="E403" s="82"/>
      <c r="F403" s="82"/>
      <c r="G403" s="82"/>
      <c r="H403" s="82"/>
      <c r="I403" s="82"/>
      <c r="J403" s="82"/>
      <c r="K403" s="82"/>
      <c r="L403" s="82"/>
      <c r="M403" s="82"/>
      <c r="N403" s="82"/>
      <c r="O403" s="82"/>
      <c r="P403" s="82"/>
      <c r="Q403" s="82"/>
      <c r="R403" s="82"/>
      <c r="S403" s="82"/>
      <c r="T403" s="82"/>
      <c r="U403" s="82"/>
      <c r="V403" s="83"/>
    </row>
    <row r="404" spans="3:22" s="66" customFormat="1" ht="39" customHeight="1">
      <c r="C404" s="82"/>
      <c r="D404" s="82"/>
      <c r="E404" s="82"/>
      <c r="F404" s="82"/>
      <c r="G404" s="82"/>
      <c r="H404" s="82"/>
      <c r="I404" s="82"/>
      <c r="J404" s="82"/>
      <c r="K404" s="82"/>
      <c r="L404" s="82"/>
      <c r="M404" s="82"/>
      <c r="N404" s="82"/>
      <c r="O404" s="82"/>
      <c r="P404" s="82"/>
      <c r="Q404" s="82"/>
      <c r="R404" s="82"/>
      <c r="S404" s="82"/>
      <c r="T404" s="82"/>
      <c r="U404" s="82"/>
      <c r="V404" s="83"/>
    </row>
    <row r="405" spans="3:22" s="66" customFormat="1" ht="39" customHeight="1">
      <c r="C405" s="82"/>
      <c r="D405" s="82"/>
      <c r="E405" s="82"/>
      <c r="F405" s="82"/>
      <c r="G405" s="82"/>
      <c r="H405" s="82"/>
      <c r="I405" s="82"/>
      <c r="J405" s="82"/>
      <c r="K405" s="82"/>
      <c r="L405" s="82"/>
      <c r="M405" s="82"/>
      <c r="N405" s="82"/>
      <c r="O405" s="82"/>
      <c r="P405" s="82"/>
      <c r="Q405" s="82"/>
      <c r="R405" s="82"/>
      <c r="S405" s="82"/>
      <c r="T405" s="82"/>
      <c r="U405" s="82"/>
      <c r="V405" s="83"/>
    </row>
    <row r="406" spans="3:22" s="66" customFormat="1" ht="39" customHeight="1">
      <c r="C406" s="82"/>
      <c r="D406" s="82"/>
      <c r="E406" s="82"/>
      <c r="F406" s="82"/>
      <c r="G406" s="82"/>
      <c r="H406" s="82"/>
      <c r="I406" s="82"/>
      <c r="J406" s="82"/>
      <c r="K406" s="82"/>
      <c r="L406" s="82"/>
      <c r="M406" s="82"/>
      <c r="N406" s="82"/>
      <c r="O406" s="82"/>
      <c r="P406" s="82"/>
      <c r="Q406" s="82"/>
      <c r="R406" s="82"/>
      <c r="S406" s="82"/>
      <c r="T406" s="82"/>
      <c r="U406" s="82"/>
      <c r="V406" s="83"/>
    </row>
    <row r="407" spans="3:22" s="66" customFormat="1" ht="39" customHeight="1">
      <c r="C407" s="82"/>
      <c r="D407" s="82"/>
      <c r="E407" s="82"/>
      <c r="F407" s="82"/>
      <c r="G407" s="82"/>
      <c r="H407" s="82"/>
      <c r="I407" s="82"/>
      <c r="J407" s="82"/>
      <c r="K407" s="82"/>
      <c r="L407" s="82"/>
      <c r="M407" s="82"/>
      <c r="N407" s="82"/>
      <c r="O407" s="82"/>
      <c r="P407" s="82"/>
      <c r="Q407" s="82"/>
      <c r="R407" s="82"/>
      <c r="S407" s="82"/>
      <c r="T407" s="82"/>
      <c r="U407" s="82"/>
      <c r="V407" s="83"/>
    </row>
    <row r="408" spans="3:22" s="66" customFormat="1" ht="39" customHeight="1">
      <c r="C408" s="82"/>
      <c r="D408" s="82"/>
      <c r="E408" s="82"/>
      <c r="F408" s="82"/>
      <c r="G408" s="82"/>
      <c r="H408" s="82"/>
      <c r="I408" s="82"/>
      <c r="J408" s="82"/>
      <c r="K408" s="82"/>
      <c r="L408" s="82"/>
      <c r="M408" s="82"/>
      <c r="N408" s="82"/>
      <c r="O408" s="82"/>
      <c r="P408" s="82"/>
      <c r="Q408" s="82"/>
      <c r="R408" s="82"/>
      <c r="S408" s="82"/>
      <c r="T408" s="82"/>
      <c r="U408" s="82"/>
      <c r="V408" s="83"/>
    </row>
    <row r="409" spans="3:22" s="66" customFormat="1" ht="39" customHeight="1">
      <c r="C409" s="82"/>
      <c r="D409" s="82"/>
      <c r="E409" s="82"/>
      <c r="F409" s="82"/>
      <c r="G409" s="82"/>
      <c r="H409" s="82"/>
      <c r="I409" s="82"/>
      <c r="J409" s="82"/>
      <c r="K409" s="82"/>
      <c r="L409" s="82"/>
      <c r="M409" s="82"/>
      <c r="N409" s="82"/>
      <c r="O409" s="82"/>
      <c r="P409" s="82"/>
      <c r="Q409" s="82"/>
      <c r="R409" s="82"/>
      <c r="S409" s="82"/>
      <c r="T409" s="82"/>
      <c r="U409" s="82"/>
      <c r="V409" s="83"/>
    </row>
    <row r="410" spans="3:22" s="66" customFormat="1" ht="39" customHeight="1">
      <c r="C410" s="82"/>
      <c r="D410" s="82"/>
      <c r="E410" s="82"/>
      <c r="F410" s="82"/>
      <c r="G410" s="82"/>
      <c r="H410" s="82"/>
      <c r="I410" s="82"/>
      <c r="J410" s="82"/>
      <c r="K410" s="82"/>
      <c r="L410" s="82"/>
      <c r="M410" s="82"/>
      <c r="N410" s="82"/>
      <c r="O410" s="82"/>
      <c r="P410" s="82"/>
      <c r="Q410" s="82"/>
      <c r="R410" s="82"/>
      <c r="S410" s="82"/>
      <c r="T410" s="82"/>
      <c r="U410" s="82"/>
      <c r="V410" s="83"/>
    </row>
    <row r="411" spans="3:22" s="66" customFormat="1" ht="39" customHeight="1">
      <c r="C411" s="82"/>
      <c r="D411" s="82"/>
      <c r="E411" s="82"/>
      <c r="F411" s="82"/>
      <c r="G411" s="82"/>
      <c r="H411" s="82"/>
      <c r="I411" s="82"/>
      <c r="J411" s="82"/>
      <c r="K411" s="82"/>
      <c r="L411" s="82"/>
      <c r="M411" s="82"/>
      <c r="N411" s="82"/>
      <c r="O411" s="82"/>
      <c r="P411" s="82"/>
      <c r="Q411" s="82"/>
      <c r="R411" s="82"/>
      <c r="S411" s="82"/>
      <c r="T411" s="82"/>
      <c r="U411" s="82"/>
      <c r="V411" s="83"/>
    </row>
    <row r="412" spans="3:22" s="66" customFormat="1" ht="39" customHeight="1">
      <c r="C412" s="82"/>
      <c r="D412" s="82"/>
      <c r="E412" s="82"/>
      <c r="F412" s="82"/>
      <c r="G412" s="82"/>
      <c r="H412" s="82"/>
      <c r="I412" s="82"/>
      <c r="J412" s="82"/>
      <c r="K412" s="82"/>
      <c r="L412" s="82"/>
      <c r="M412" s="82"/>
      <c r="N412" s="82"/>
      <c r="O412" s="82"/>
      <c r="P412" s="82"/>
      <c r="Q412" s="82"/>
      <c r="R412" s="82"/>
      <c r="S412" s="82"/>
      <c r="T412" s="82"/>
      <c r="U412" s="82"/>
      <c r="V412" s="83"/>
    </row>
    <row r="413" spans="3:22" s="66" customFormat="1" ht="39" customHeight="1">
      <c r="C413" s="82"/>
      <c r="D413" s="82"/>
      <c r="E413" s="82"/>
      <c r="F413" s="82"/>
      <c r="G413" s="82"/>
      <c r="H413" s="82"/>
      <c r="I413" s="82"/>
      <c r="J413" s="82"/>
      <c r="K413" s="82"/>
      <c r="L413" s="82"/>
      <c r="M413" s="82"/>
      <c r="N413" s="82"/>
      <c r="O413" s="82"/>
      <c r="P413" s="82"/>
      <c r="Q413" s="82"/>
      <c r="R413" s="82"/>
      <c r="S413" s="82"/>
      <c r="T413" s="82"/>
      <c r="U413" s="82"/>
      <c r="V413" s="83"/>
    </row>
    <row r="414" spans="3:22" s="66" customFormat="1" ht="39" customHeight="1">
      <c r="C414" s="82"/>
      <c r="D414" s="82"/>
      <c r="E414" s="82"/>
      <c r="F414" s="82"/>
      <c r="G414" s="82"/>
      <c r="H414" s="82"/>
      <c r="I414" s="82"/>
      <c r="J414" s="82"/>
      <c r="K414" s="82"/>
      <c r="L414" s="82"/>
      <c r="M414" s="82"/>
      <c r="N414" s="82"/>
      <c r="O414" s="82"/>
      <c r="P414" s="82"/>
      <c r="Q414" s="82"/>
      <c r="R414" s="82"/>
      <c r="S414" s="82"/>
      <c r="T414" s="82"/>
      <c r="U414" s="82"/>
      <c r="V414" s="83"/>
    </row>
    <row r="415" spans="3:22" s="66" customFormat="1" ht="39" customHeight="1">
      <c r="C415" s="82"/>
      <c r="D415" s="82"/>
      <c r="E415" s="82"/>
      <c r="F415" s="82"/>
      <c r="G415" s="82"/>
      <c r="H415" s="82"/>
      <c r="I415" s="82"/>
      <c r="J415" s="82"/>
      <c r="K415" s="82"/>
      <c r="L415" s="82"/>
      <c r="M415" s="82"/>
      <c r="N415" s="82"/>
      <c r="O415" s="82"/>
      <c r="P415" s="82"/>
      <c r="Q415" s="82"/>
      <c r="R415" s="82"/>
      <c r="S415" s="82"/>
      <c r="T415" s="82"/>
      <c r="U415" s="82"/>
      <c r="V415" s="83"/>
    </row>
    <row r="416" spans="3:22" s="66" customFormat="1" ht="39" customHeight="1">
      <c r="C416" s="82"/>
      <c r="D416" s="82"/>
      <c r="E416" s="82"/>
      <c r="F416" s="82"/>
      <c r="G416" s="82"/>
      <c r="H416" s="82"/>
      <c r="I416" s="82"/>
      <c r="J416" s="82"/>
      <c r="K416" s="82"/>
      <c r="L416" s="82"/>
      <c r="M416" s="82"/>
      <c r="N416" s="82"/>
      <c r="O416" s="82"/>
      <c r="P416" s="82"/>
      <c r="Q416" s="82"/>
      <c r="R416" s="82"/>
      <c r="S416" s="82"/>
      <c r="T416" s="82"/>
      <c r="U416" s="82"/>
      <c r="V416" s="83"/>
    </row>
    <row r="417" spans="3:22" s="66" customFormat="1" ht="39" customHeight="1">
      <c r="C417" s="82"/>
      <c r="D417" s="82"/>
      <c r="E417" s="82"/>
      <c r="F417" s="82"/>
      <c r="G417" s="82"/>
      <c r="H417" s="82"/>
      <c r="I417" s="82"/>
      <c r="J417" s="82"/>
      <c r="K417" s="82"/>
      <c r="L417" s="82"/>
      <c r="M417" s="82"/>
      <c r="N417" s="82"/>
      <c r="O417" s="82"/>
      <c r="P417" s="82"/>
      <c r="Q417" s="82"/>
      <c r="R417" s="82"/>
      <c r="S417" s="82"/>
      <c r="T417" s="82"/>
      <c r="U417" s="82"/>
      <c r="V417" s="83"/>
    </row>
    <row r="418" spans="3:22" s="66" customFormat="1" ht="39" customHeight="1">
      <c r="C418" s="82"/>
      <c r="D418" s="82"/>
      <c r="E418" s="82"/>
      <c r="F418" s="82"/>
      <c r="G418" s="82"/>
      <c r="H418" s="82"/>
      <c r="I418" s="82"/>
      <c r="J418" s="82"/>
      <c r="K418" s="82"/>
      <c r="L418" s="82"/>
      <c r="M418" s="82"/>
      <c r="N418" s="82"/>
      <c r="O418" s="82"/>
      <c r="P418" s="82"/>
      <c r="Q418" s="82"/>
      <c r="R418" s="82"/>
      <c r="S418" s="82"/>
      <c r="T418" s="82"/>
      <c r="U418" s="82"/>
      <c r="V418" s="83"/>
    </row>
    <row r="419" spans="3:22" s="66" customFormat="1" ht="39" customHeight="1">
      <c r="C419" s="82"/>
      <c r="D419" s="82"/>
      <c r="E419" s="82"/>
      <c r="F419" s="82"/>
      <c r="G419" s="82"/>
      <c r="H419" s="82"/>
      <c r="I419" s="82"/>
      <c r="J419" s="82"/>
      <c r="K419" s="82"/>
      <c r="L419" s="82"/>
      <c r="M419" s="82"/>
      <c r="N419" s="82"/>
      <c r="O419" s="82"/>
      <c r="P419" s="82"/>
      <c r="Q419" s="82"/>
      <c r="R419" s="82"/>
      <c r="S419" s="82"/>
      <c r="T419" s="82"/>
      <c r="U419" s="82"/>
      <c r="V419" s="83"/>
    </row>
    <row r="420" spans="3:22" s="66" customFormat="1" ht="39" customHeight="1">
      <c r="C420" s="82"/>
      <c r="D420" s="82"/>
      <c r="E420" s="82"/>
      <c r="F420" s="82"/>
      <c r="G420" s="82"/>
      <c r="H420" s="82"/>
      <c r="I420" s="82"/>
      <c r="J420" s="82"/>
      <c r="K420" s="82"/>
      <c r="L420" s="82"/>
      <c r="M420" s="82"/>
      <c r="N420" s="82"/>
      <c r="O420" s="82"/>
      <c r="P420" s="82"/>
      <c r="Q420" s="82"/>
      <c r="R420" s="82"/>
      <c r="S420" s="82"/>
      <c r="T420" s="82"/>
      <c r="U420" s="82"/>
      <c r="V420" s="83"/>
    </row>
    <row r="421" spans="3:22" s="66" customFormat="1" ht="39" customHeight="1">
      <c r="C421" s="82"/>
      <c r="D421" s="82"/>
      <c r="E421" s="82"/>
      <c r="F421" s="82"/>
      <c r="G421" s="82"/>
      <c r="H421" s="82"/>
      <c r="I421" s="82"/>
      <c r="J421" s="82"/>
      <c r="K421" s="82"/>
      <c r="L421" s="82"/>
      <c r="M421" s="82"/>
      <c r="N421" s="82"/>
      <c r="O421" s="82"/>
      <c r="P421" s="82"/>
      <c r="Q421" s="82"/>
      <c r="R421" s="82"/>
      <c r="S421" s="82"/>
      <c r="T421" s="82"/>
      <c r="U421" s="82"/>
      <c r="V421" s="83"/>
    </row>
    <row r="422" spans="3:22" s="66" customFormat="1" ht="39" customHeight="1">
      <c r="C422" s="82"/>
      <c r="D422" s="82"/>
      <c r="E422" s="82"/>
      <c r="F422" s="82"/>
      <c r="G422" s="82"/>
      <c r="H422" s="82"/>
      <c r="I422" s="82"/>
      <c r="J422" s="82"/>
      <c r="K422" s="82"/>
      <c r="L422" s="82"/>
      <c r="M422" s="82"/>
      <c r="N422" s="82"/>
      <c r="O422" s="82"/>
      <c r="P422" s="82"/>
      <c r="Q422" s="82"/>
      <c r="R422" s="82"/>
      <c r="S422" s="82"/>
      <c r="T422" s="82"/>
      <c r="U422" s="82"/>
      <c r="V422" s="83"/>
    </row>
    <row r="423" spans="3:22" s="66" customFormat="1" ht="39" customHeight="1">
      <c r="C423" s="82"/>
      <c r="D423" s="82"/>
      <c r="E423" s="82"/>
      <c r="F423" s="82"/>
      <c r="G423" s="82"/>
      <c r="H423" s="82"/>
      <c r="I423" s="82"/>
      <c r="J423" s="82"/>
      <c r="K423" s="82"/>
      <c r="L423" s="82"/>
      <c r="M423" s="82"/>
      <c r="N423" s="82"/>
      <c r="O423" s="82"/>
      <c r="P423" s="82"/>
      <c r="Q423" s="82"/>
      <c r="R423" s="82"/>
      <c r="S423" s="82"/>
      <c r="T423" s="82"/>
      <c r="U423" s="82"/>
      <c r="V423" s="83"/>
    </row>
    <row r="424" spans="3:22" s="66" customFormat="1" ht="39" customHeight="1">
      <c r="C424" s="82"/>
      <c r="D424" s="82"/>
      <c r="E424" s="82"/>
      <c r="F424" s="82"/>
      <c r="G424" s="82"/>
      <c r="H424" s="82"/>
      <c r="I424" s="82"/>
      <c r="J424" s="82"/>
      <c r="K424" s="82"/>
      <c r="L424" s="82"/>
      <c r="M424" s="82"/>
      <c r="N424" s="82"/>
      <c r="O424" s="82"/>
      <c r="P424" s="82"/>
      <c r="Q424" s="82"/>
      <c r="R424" s="82"/>
      <c r="S424" s="82"/>
      <c r="T424" s="82"/>
      <c r="U424" s="82"/>
      <c r="V424" s="83"/>
    </row>
    <row r="425" spans="3:22" s="66" customFormat="1" ht="39" customHeight="1">
      <c r="C425" s="82"/>
      <c r="D425" s="82"/>
      <c r="E425" s="82"/>
      <c r="F425" s="82"/>
      <c r="G425" s="82"/>
      <c r="H425" s="82"/>
      <c r="I425" s="82"/>
      <c r="J425" s="82"/>
      <c r="K425" s="82"/>
      <c r="L425" s="82"/>
      <c r="M425" s="82"/>
      <c r="N425" s="82"/>
      <c r="O425" s="82"/>
      <c r="P425" s="82"/>
      <c r="Q425" s="82"/>
      <c r="R425" s="82"/>
      <c r="S425" s="82"/>
      <c r="T425" s="82"/>
      <c r="U425" s="82"/>
      <c r="V425" s="83"/>
    </row>
    <row r="426" spans="3:22" s="66" customFormat="1" ht="39" customHeight="1">
      <c r="C426" s="82"/>
      <c r="D426" s="82"/>
      <c r="E426" s="82"/>
      <c r="F426" s="82"/>
      <c r="G426" s="82"/>
      <c r="H426" s="82"/>
      <c r="I426" s="82"/>
      <c r="J426" s="82"/>
      <c r="K426" s="82"/>
      <c r="L426" s="82"/>
      <c r="M426" s="82"/>
      <c r="N426" s="82"/>
      <c r="O426" s="82"/>
      <c r="P426" s="82"/>
      <c r="Q426" s="82"/>
      <c r="R426" s="82"/>
      <c r="S426" s="82"/>
      <c r="T426" s="82"/>
      <c r="U426" s="82"/>
      <c r="V426" s="83"/>
    </row>
    <row r="427" spans="3:22" s="66" customFormat="1" ht="39" customHeight="1">
      <c r="C427" s="82"/>
      <c r="D427" s="82"/>
      <c r="E427" s="82"/>
      <c r="F427" s="82"/>
      <c r="G427" s="82"/>
      <c r="H427" s="82"/>
      <c r="I427" s="82"/>
      <c r="J427" s="82"/>
      <c r="K427" s="82"/>
      <c r="L427" s="82"/>
      <c r="M427" s="82"/>
      <c r="N427" s="82"/>
      <c r="O427" s="82"/>
      <c r="P427" s="82"/>
      <c r="Q427" s="82"/>
      <c r="R427" s="82"/>
      <c r="S427" s="82"/>
      <c r="T427" s="82"/>
      <c r="U427" s="82"/>
      <c r="V427" s="83"/>
    </row>
    <row r="428" spans="3:22" s="66" customFormat="1" ht="39" customHeight="1">
      <c r="C428" s="82"/>
      <c r="D428" s="82"/>
      <c r="E428" s="82"/>
      <c r="F428" s="82"/>
      <c r="G428" s="82"/>
      <c r="H428" s="82"/>
      <c r="I428" s="82"/>
      <c r="J428" s="82"/>
      <c r="K428" s="82"/>
      <c r="L428" s="82"/>
      <c r="M428" s="82"/>
      <c r="N428" s="82"/>
      <c r="O428" s="82"/>
      <c r="P428" s="82"/>
      <c r="Q428" s="82"/>
      <c r="R428" s="82"/>
      <c r="S428" s="82"/>
      <c r="T428" s="82"/>
      <c r="U428" s="82"/>
      <c r="V428" s="83"/>
    </row>
    <row r="429" spans="3:22" s="66" customFormat="1" ht="39" customHeight="1">
      <c r="C429" s="82"/>
      <c r="D429" s="82"/>
      <c r="E429" s="82"/>
      <c r="F429" s="82"/>
      <c r="G429" s="82"/>
      <c r="H429" s="82"/>
      <c r="I429" s="82"/>
      <c r="J429" s="82"/>
      <c r="K429" s="82"/>
      <c r="L429" s="82"/>
      <c r="M429" s="82"/>
      <c r="N429" s="82"/>
      <c r="O429" s="82"/>
      <c r="P429" s="82"/>
      <c r="Q429" s="82"/>
      <c r="R429" s="82"/>
      <c r="S429" s="82"/>
      <c r="T429" s="82"/>
      <c r="U429" s="82"/>
      <c r="V429" s="83"/>
    </row>
    <row r="430" spans="3:22" s="66" customFormat="1" ht="39" customHeight="1">
      <c r="C430" s="82"/>
      <c r="D430" s="82"/>
      <c r="E430" s="82"/>
      <c r="F430" s="82"/>
      <c r="G430" s="82"/>
      <c r="H430" s="82"/>
      <c r="I430" s="82"/>
      <c r="J430" s="82"/>
      <c r="K430" s="82"/>
      <c r="L430" s="82"/>
      <c r="M430" s="82"/>
      <c r="N430" s="82"/>
      <c r="O430" s="82"/>
      <c r="P430" s="82"/>
      <c r="Q430" s="82"/>
      <c r="R430" s="82"/>
      <c r="S430" s="82"/>
      <c r="T430" s="82"/>
      <c r="U430" s="82"/>
      <c r="V430" s="83"/>
    </row>
    <row r="431" spans="3:22" s="66" customFormat="1" ht="39" customHeight="1">
      <c r="C431" s="82"/>
      <c r="D431" s="82"/>
      <c r="E431" s="82"/>
      <c r="F431" s="82"/>
      <c r="G431" s="82"/>
      <c r="H431" s="82"/>
      <c r="I431" s="82"/>
      <c r="J431" s="82"/>
      <c r="K431" s="82"/>
      <c r="L431" s="82"/>
      <c r="M431" s="82"/>
      <c r="N431" s="82"/>
      <c r="O431" s="82"/>
      <c r="P431" s="82"/>
      <c r="Q431" s="82"/>
      <c r="R431" s="82"/>
      <c r="S431" s="82"/>
      <c r="T431" s="82"/>
      <c r="U431" s="82"/>
      <c r="V431" s="83"/>
    </row>
    <row r="432" spans="3:22" s="66" customFormat="1" ht="39" customHeight="1">
      <c r="C432" s="82"/>
      <c r="D432" s="82"/>
      <c r="E432" s="82"/>
      <c r="F432" s="82"/>
      <c r="G432" s="82"/>
      <c r="H432" s="82"/>
      <c r="I432" s="82"/>
      <c r="J432" s="82"/>
      <c r="K432" s="82"/>
      <c r="L432" s="82"/>
      <c r="M432" s="82"/>
      <c r="N432" s="82"/>
      <c r="O432" s="82"/>
      <c r="P432" s="82"/>
      <c r="Q432" s="82"/>
      <c r="R432" s="82"/>
      <c r="S432" s="82"/>
      <c r="T432" s="82"/>
      <c r="U432" s="82"/>
      <c r="V432" s="83"/>
    </row>
    <row r="433" spans="3:22" s="66" customFormat="1" ht="39" customHeight="1">
      <c r="C433" s="82"/>
      <c r="D433" s="82"/>
      <c r="E433" s="82"/>
      <c r="F433" s="82"/>
      <c r="G433" s="82"/>
      <c r="H433" s="82"/>
      <c r="I433" s="82"/>
      <c r="J433" s="82"/>
      <c r="K433" s="82"/>
      <c r="L433" s="82"/>
      <c r="M433" s="82"/>
      <c r="N433" s="82"/>
      <c r="O433" s="82"/>
      <c r="P433" s="82"/>
      <c r="Q433" s="82"/>
      <c r="R433" s="82"/>
      <c r="S433" s="82"/>
      <c r="T433" s="82"/>
      <c r="U433" s="82"/>
      <c r="V433" s="83"/>
    </row>
    <row r="434" spans="3:22" s="66" customFormat="1" ht="39" customHeight="1">
      <c r="C434" s="82"/>
      <c r="D434" s="82"/>
      <c r="E434" s="82"/>
      <c r="F434" s="82"/>
      <c r="G434" s="82"/>
      <c r="H434" s="82"/>
      <c r="I434" s="82"/>
      <c r="J434" s="82"/>
      <c r="K434" s="82"/>
      <c r="L434" s="82"/>
      <c r="M434" s="82"/>
      <c r="N434" s="82"/>
      <c r="O434" s="82"/>
      <c r="P434" s="82"/>
      <c r="Q434" s="82"/>
      <c r="R434" s="82"/>
      <c r="S434" s="82"/>
      <c r="T434" s="82"/>
      <c r="U434" s="82"/>
      <c r="V434" s="83"/>
    </row>
    <row r="435" spans="3:22" s="66" customFormat="1" ht="39" customHeight="1">
      <c r="C435" s="82"/>
      <c r="D435" s="82"/>
      <c r="E435" s="82"/>
      <c r="F435" s="82"/>
      <c r="G435" s="82"/>
      <c r="H435" s="82"/>
      <c r="I435" s="82"/>
      <c r="J435" s="82"/>
      <c r="K435" s="82"/>
      <c r="L435" s="82"/>
      <c r="M435" s="82"/>
      <c r="N435" s="82"/>
      <c r="O435" s="82"/>
      <c r="P435" s="82"/>
      <c r="Q435" s="82"/>
      <c r="R435" s="82"/>
      <c r="S435" s="82"/>
      <c r="T435" s="82"/>
      <c r="U435" s="82"/>
      <c r="V435" s="83"/>
    </row>
    <row r="436" spans="3:22" s="66" customFormat="1" ht="39" customHeight="1">
      <c r="C436" s="82"/>
      <c r="D436" s="82"/>
      <c r="E436" s="82"/>
      <c r="F436" s="82"/>
      <c r="G436" s="82"/>
      <c r="H436" s="82"/>
      <c r="I436" s="82"/>
      <c r="J436" s="82"/>
      <c r="K436" s="82"/>
      <c r="L436" s="82"/>
      <c r="M436" s="82"/>
      <c r="N436" s="82"/>
      <c r="O436" s="82"/>
      <c r="P436" s="82"/>
      <c r="Q436" s="82"/>
      <c r="R436" s="82"/>
      <c r="S436" s="82"/>
      <c r="T436" s="82"/>
      <c r="U436" s="82"/>
      <c r="V436" s="83"/>
    </row>
    <row r="437" spans="3:22" s="66" customFormat="1" ht="39" customHeight="1">
      <c r="C437" s="82"/>
      <c r="D437" s="82"/>
      <c r="E437" s="82"/>
      <c r="F437" s="82"/>
      <c r="G437" s="82"/>
      <c r="H437" s="82"/>
      <c r="I437" s="82"/>
      <c r="J437" s="82"/>
      <c r="K437" s="82"/>
      <c r="L437" s="82"/>
      <c r="M437" s="82"/>
      <c r="N437" s="82"/>
      <c r="O437" s="82"/>
      <c r="P437" s="82"/>
      <c r="Q437" s="82"/>
      <c r="R437" s="82"/>
      <c r="S437" s="82"/>
      <c r="T437" s="82"/>
      <c r="U437" s="82"/>
      <c r="V437" s="83"/>
    </row>
    <row r="438" spans="3:22" s="66" customFormat="1" ht="39" customHeight="1">
      <c r="C438" s="82"/>
      <c r="D438" s="82"/>
      <c r="E438" s="82"/>
      <c r="F438" s="82"/>
      <c r="G438" s="82"/>
      <c r="H438" s="82"/>
      <c r="I438" s="82"/>
      <c r="J438" s="82"/>
      <c r="K438" s="82"/>
      <c r="L438" s="82"/>
      <c r="M438" s="82"/>
      <c r="N438" s="82"/>
      <c r="O438" s="82"/>
      <c r="P438" s="82"/>
      <c r="Q438" s="82"/>
      <c r="R438" s="82"/>
      <c r="S438" s="82"/>
      <c r="T438" s="82"/>
      <c r="U438" s="82"/>
      <c r="V438" s="83"/>
    </row>
    <row r="439" spans="3:22" s="66" customFormat="1" ht="39" customHeight="1">
      <c r="C439" s="82"/>
      <c r="D439" s="82"/>
      <c r="E439" s="82"/>
      <c r="F439" s="82"/>
      <c r="G439" s="82"/>
      <c r="H439" s="82"/>
      <c r="I439" s="82"/>
      <c r="J439" s="82"/>
      <c r="K439" s="82"/>
      <c r="L439" s="82"/>
      <c r="M439" s="82"/>
      <c r="N439" s="82"/>
      <c r="O439" s="82"/>
      <c r="P439" s="82"/>
      <c r="Q439" s="82"/>
      <c r="R439" s="82"/>
      <c r="S439" s="82"/>
      <c r="T439" s="82"/>
      <c r="U439" s="82"/>
      <c r="V439" s="83"/>
    </row>
    <row r="440" spans="3:22" s="66" customFormat="1" ht="39" customHeight="1">
      <c r="C440" s="82"/>
      <c r="D440" s="82"/>
      <c r="E440" s="82"/>
      <c r="F440" s="82"/>
      <c r="G440" s="82"/>
      <c r="H440" s="82"/>
      <c r="I440" s="82"/>
      <c r="J440" s="82"/>
      <c r="K440" s="82"/>
      <c r="L440" s="82"/>
      <c r="M440" s="82"/>
      <c r="N440" s="82"/>
      <c r="O440" s="82"/>
      <c r="P440" s="82"/>
      <c r="Q440" s="82"/>
      <c r="R440" s="82"/>
      <c r="S440" s="82"/>
      <c r="T440" s="82"/>
      <c r="U440" s="82"/>
      <c r="V440" s="83"/>
    </row>
    <row r="441" spans="3:22" s="66" customFormat="1" ht="39" customHeight="1">
      <c r="C441" s="82"/>
      <c r="D441" s="82"/>
      <c r="E441" s="82"/>
      <c r="F441" s="82"/>
      <c r="G441" s="82"/>
      <c r="H441" s="82"/>
      <c r="I441" s="82"/>
      <c r="J441" s="82"/>
      <c r="K441" s="82"/>
      <c r="L441" s="82"/>
      <c r="M441" s="82"/>
      <c r="N441" s="82"/>
      <c r="O441" s="82"/>
      <c r="P441" s="82"/>
      <c r="Q441" s="82"/>
      <c r="R441" s="82"/>
      <c r="S441" s="82"/>
      <c r="T441" s="82"/>
      <c r="U441" s="82"/>
      <c r="V441" s="83"/>
    </row>
    <row r="442" spans="3:22" s="66" customFormat="1" ht="39" customHeight="1">
      <c r="C442" s="82"/>
      <c r="D442" s="82"/>
      <c r="E442" s="82"/>
      <c r="F442" s="82"/>
      <c r="G442" s="82"/>
      <c r="H442" s="82"/>
      <c r="I442" s="82"/>
      <c r="J442" s="82"/>
      <c r="K442" s="82"/>
      <c r="L442" s="82"/>
      <c r="M442" s="82"/>
      <c r="N442" s="82"/>
      <c r="O442" s="82"/>
      <c r="P442" s="82"/>
      <c r="Q442" s="82"/>
      <c r="R442" s="82"/>
      <c r="S442" s="82"/>
      <c r="T442" s="82"/>
      <c r="U442" s="82"/>
      <c r="V442" s="83"/>
    </row>
    <row r="443" spans="3:22" s="66" customFormat="1" ht="39" customHeight="1">
      <c r="C443" s="82"/>
      <c r="D443" s="82"/>
      <c r="E443" s="82"/>
      <c r="F443" s="82"/>
      <c r="G443" s="82"/>
      <c r="H443" s="82"/>
      <c r="I443" s="82"/>
      <c r="J443" s="82"/>
      <c r="K443" s="82"/>
      <c r="L443" s="82"/>
      <c r="M443" s="82"/>
      <c r="N443" s="82"/>
      <c r="O443" s="82"/>
      <c r="P443" s="82"/>
      <c r="Q443" s="82"/>
      <c r="R443" s="82"/>
      <c r="S443" s="82"/>
      <c r="T443" s="82"/>
      <c r="U443" s="82"/>
      <c r="V443" s="83"/>
    </row>
    <row r="444" spans="3:22" s="66" customFormat="1" ht="39" customHeight="1">
      <c r="C444" s="82"/>
      <c r="D444" s="82"/>
      <c r="E444" s="82"/>
      <c r="F444" s="82"/>
      <c r="G444" s="82"/>
      <c r="H444" s="82"/>
      <c r="I444" s="82"/>
      <c r="J444" s="82"/>
      <c r="K444" s="82"/>
      <c r="L444" s="82"/>
      <c r="M444" s="82"/>
      <c r="N444" s="82"/>
      <c r="O444" s="82"/>
      <c r="P444" s="82"/>
      <c r="Q444" s="82"/>
      <c r="R444" s="82"/>
      <c r="S444" s="82"/>
      <c r="T444" s="82"/>
      <c r="U444" s="82"/>
      <c r="V444" s="83"/>
    </row>
    <row r="445" spans="3:22" s="66" customFormat="1" ht="39" customHeight="1">
      <c r="C445" s="82"/>
      <c r="D445" s="82"/>
      <c r="E445" s="82"/>
      <c r="F445" s="82"/>
      <c r="G445" s="82"/>
      <c r="H445" s="82"/>
      <c r="I445" s="82"/>
      <c r="J445" s="82"/>
      <c r="K445" s="82"/>
      <c r="L445" s="82"/>
      <c r="M445" s="82"/>
      <c r="N445" s="82"/>
      <c r="O445" s="82"/>
      <c r="P445" s="82"/>
      <c r="Q445" s="82"/>
      <c r="R445" s="82"/>
      <c r="S445" s="82"/>
      <c r="T445" s="82"/>
      <c r="U445" s="82"/>
      <c r="V445" s="83"/>
    </row>
    <row r="446" spans="3:22" s="66" customFormat="1" ht="39" customHeight="1">
      <c r="C446" s="82"/>
      <c r="D446" s="82"/>
      <c r="E446" s="82"/>
      <c r="F446" s="82"/>
      <c r="G446" s="82"/>
      <c r="H446" s="82"/>
      <c r="I446" s="82"/>
      <c r="J446" s="82"/>
      <c r="K446" s="82"/>
      <c r="L446" s="82"/>
      <c r="M446" s="82"/>
      <c r="N446" s="82"/>
      <c r="O446" s="82"/>
      <c r="P446" s="82"/>
      <c r="Q446" s="82"/>
      <c r="R446" s="82"/>
      <c r="S446" s="82"/>
      <c r="T446" s="82"/>
      <c r="U446" s="82"/>
      <c r="V446" s="83"/>
    </row>
    <row r="447" spans="3:22" s="66" customFormat="1" ht="39" customHeight="1">
      <c r="C447" s="82"/>
      <c r="D447" s="82"/>
      <c r="E447" s="82"/>
      <c r="F447" s="82"/>
      <c r="G447" s="82"/>
      <c r="H447" s="82"/>
      <c r="I447" s="82"/>
      <c r="J447" s="82"/>
      <c r="K447" s="82"/>
      <c r="L447" s="82"/>
      <c r="M447" s="82"/>
      <c r="N447" s="82"/>
      <c r="O447" s="82"/>
      <c r="P447" s="82"/>
      <c r="Q447" s="82"/>
      <c r="R447" s="82"/>
      <c r="S447" s="82"/>
      <c r="T447" s="82"/>
      <c r="U447" s="82"/>
      <c r="V447" s="83"/>
    </row>
    <row r="448" spans="3:22" s="66" customFormat="1" ht="39" customHeight="1">
      <c r="C448" s="82"/>
      <c r="D448" s="82"/>
      <c r="E448" s="82"/>
      <c r="F448" s="82"/>
      <c r="G448" s="82"/>
      <c r="H448" s="82"/>
      <c r="I448" s="82"/>
      <c r="J448" s="82"/>
      <c r="K448" s="82"/>
      <c r="L448" s="82"/>
      <c r="M448" s="82"/>
      <c r="N448" s="82"/>
      <c r="O448" s="82"/>
      <c r="P448" s="82"/>
      <c r="Q448" s="82"/>
      <c r="R448" s="82"/>
      <c r="S448" s="82"/>
      <c r="T448" s="82"/>
      <c r="U448" s="82"/>
      <c r="V448" s="83"/>
    </row>
    <row r="449" spans="3:22" s="66" customFormat="1" ht="39" customHeight="1">
      <c r="C449" s="82"/>
      <c r="D449" s="82"/>
      <c r="E449" s="82"/>
      <c r="F449" s="82"/>
      <c r="G449" s="82"/>
      <c r="H449" s="82"/>
      <c r="I449" s="82"/>
      <c r="J449" s="82"/>
      <c r="K449" s="82"/>
      <c r="L449" s="82"/>
      <c r="M449" s="82"/>
      <c r="N449" s="82"/>
      <c r="O449" s="82"/>
      <c r="P449" s="82"/>
      <c r="Q449" s="82"/>
      <c r="R449" s="82"/>
      <c r="S449" s="82"/>
      <c r="T449" s="82"/>
      <c r="U449" s="82"/>
      <c r="V449" s="83"/>
    </row>
    <row r="450" spans="3:22" s="66" customFormat="1" ht="39" customHeight="1">
      <c r="C450" s="82"/>
      <c r="D450" s="82"/>
      <c r="E450" s="82"/>
      <c r="F450" s="82"/>
      <c r="G450" s="82"/>
      <c r="H450" s="82"/>
      <c r="I450" s="82"/>
      <c r="J450" s="82"/>
      <c r="K450" s="82"/>
      <c r="L450" s="82"/>
      <c r="M450" s="82"/>
      <c r="N450" s="82"/>
      <c r="O450" s="82"/>
      <c r="P450" s="82"/>
      <c r="Q450" s="82"/>
      <c r="R450" s="82"/>
      <c r="S450" s="82"/>
      <c r="T450" s="82"/>
      <c r="U450" s="82"/>
      <c r="V450" s="83"/>
    </row>
    <row r="451" spans="3:22" s="66" customFormat="1" ht="39" customHeight="1">
      <c r="C451" s="82"/>
      <c r="D451" s="82"/>
      <c r="E451" s="82"/>
      <c r="F451" s="82"/>
      <c r="G451" s="82"/>
      <c r="H451" s="82"/>
      <c r="I451" s="82"/>
      <c r="J451" s="82"/>
      <c r="K451" s="82"/>
      <c r="L451" s="82"/>
      <c r="M451" s="82"/>
      <c r="N451" s="82"/>
      <c r="O451" s="82"/>
      <c r="P451" s="82"/>
      <c r="Q451" s="82"/>
      <c r="R451" s="82"/>
      <c r="S451" s="82"/>
      <c r="T451" s="82"/>
      <c r="U451" s="82"/>
      <c r="V451" s="83"/>
    </row>
    <row r="452" spans="3:22" s="66" customFormat="1" ht="39" customHeight="1">
      <c r="C452" s="82"/>
      <c r="D452" s="82"/>
      <c r="E452" s="82"/>
      <c r="F452" s="82"/>
      <c r="G452" s="82"/>
      <c r="H452" s="82"/>
      <c r="I452" s="82"/>
      <c r="J452" s="82"/>
      <c r="K452" s="82"/>
      <c r="L452" s="82"/>
      <c r="M452" s="82"/>
      <c r="N452" s="82"/>
      <c r="O452" s="82"/>
      <c r="P452" s="82"/>
      <c r="Q452" s="82"/>
      <c r="R452" s="82"/>
      <c r="S452" s="82"/>
      <c r="T452" s="82"/>
      <c r="U452" s="82"/>
      <c r="V452" s="83"/>
    </row>
    <row r="453" spans="3:22" s="66" customFormat="1" ht="39" customHeight="1">
      <c r="C453" s="82"/>
      <c r="D453" s="82"/>
      <c r="E453" s="82"/>
      <c r="F453" s="82"/>
      <c r="G453" s="82"/>
      <c r="H453" s="82"/>
      <c r="I453" s="82"/>
      <c r="J453" s="82"/>
      <c r="K453" s="82"/>
      <c r="L453" s="82"/>
      <c r="M453" s="82"/>
      <c r="N453" s="82"/>
      <c r="O453" s="82"/>
      <c r="P453" s="82"/>
      <c r="Q453" s="82"/>
      <c r="R453" s="82"/>
      <c r="S453" s="82"/>
      <c r="T453" s="82"/>
      <c r="U453" s="82"/>
      <c r="V453" s="83"/>
    </row>
    <row r="454" spans="3:22" s="66" customFormat="1" ht="39" customHeight="1">
      <c r="C454" s="82"/>
      <c r="D454" s="82"/>
      <c r="E454" s="82"/>
      <c r="F454" s="82"/>
      <c r="G454" s="82"/>
      <c r="H454" s="82"/>
      <c r="I454" s="82"/>
      <c r="J454" s="82"/>
      <c r="K454" s="82"/>
      <c r="L454" s="82"/>
      <c r="M454" s="82"/>
      <c r="N454" s="82"/>
      <c r="O454" s="82"/>
      <c r="P454" s="82"/>
      <c r="Q454" s="82"/>
      <c r="R454" s="82"/>
      <c r="S454" s="82"/>
      <c r="T454" s="82"/>
      <c r="U454" s="82"/>
      <c r="V454" s="83"/>
    </row>
    <row r="455" spans="3:22" s="66" customFormat="1" ht="39" customHeight="1">
      <c r="C455" s="82"/>
      <c r="D455" s="82"/>
      <c r="E455" s="82"/>
      <c r="F455" s="82"/>
      <c r="G455" s="82"/>
      <c r="H455" s="82"/>
      <c r="I455" s="82"/>
      <c r="J455" s="82"/>
      <c r="K455" s="82"/>
      <c r="L455" s="82"/>
      <c r="M455" s="82"/>
      <c r="N455" s="82"/>
      <c r="O455" s="82"/>
      <c r="P455" s="82"/>
      <c r="Q455" s="82"/>
      <c r="R455" s="82"/>
      <c r="S455" s="82"/>
      <c r="T455" s="82"/>
      <c r="U455" s="82"/>
      <c r="V455" s="83"/>
    </row>
    <row r="456" spans="3:22" s="66" customFormat="1" ht="39" customHeight="1">
      <c r="C456" s="82"/>
      <c r="D456" s="82"/>
      <c r="E456" s="82"/>
      <c r="F456" s="82"/>
      <c r="G456" s="82"/>
      <c r="H456" s="82"/>
      <c r="I456" s="82"/>
      <c r="J456" s="82"/>
      <c r="K456" s="82"/>
      <c r="L456" s="82"/>
      <c r="M456" s="82"/>
      <c r="N456" s="82"/>
      <c r="O456" s="82"/>
      <c r="P456" s="82"/>
      <c r="Q456" s="82"/>
      <c r="R456" s="82"/>
      <c r="S456" s="82"/>
      <c r="T456" s="82"/>
      <c r="U456" s="82"/>
      <c r="V456" s="83"/>
    </row>
    <row r="457" spans="3:22" s="66" customFormat="1" ht="39" customHeight="1">
      <c r="C457" s="82"/>
      <c r="D457" s="82"/>
      <c r="E457" s="82"/>
      <c r="F457" s="82"/>
      <c r="G457" s="82"/>
      <c r="H457" s="82"/>
      <c r="I457" s="82"/>
      <c r="J457" s="82"/>
      <c r="K457" s="82"/>
      <c r="L457" s="82"/>
      <c r="M457" s="82"/>
      <c r="N457" s="82"/>
      <c r="O457" s="82"/>
      <c r="P457" s="82"/>
      <c r="Q457" s="82"/>
      <c r="R457" s="82"/>
      <c r="S457" s="82"/>
      <c r="T457" s="82"/>
      <c r="U457" s="82"/>
      <c r="V457" s="83"/>
    </row>
    <row r="458" spans="3:22" s="66" customFormat="1" ht="39" customHeight="1">
      <c r="C458" s="82"/>
      <c r="D458" s="82"/>
      <c r="E458" s="82"/>
      <c r="F458" s="82"/>
      <c r="G458" s="82"/>
      <c r="H458" s="82"/>
      <c r="I458" s="82"/>
      <c r="J458" s="82"/>
      <c r="K458" s="82"/>
      <c r="L458" s="82"/>
      <c r="M458" s="82"/>
      <c r="N458" s="82"/>
      <c r="O458" s="82"/>
      <c r="P458" s="82"/>
      <c r="Q458" s="82"/>
      <c r="R458" s="82"/>
      <c r="S458" s="82"/>
      <c r="T458" s="82"/>
      <c r="U458" s="82"/>
      <c r="V458" s="83"/>
    </row>
    <row r="459" spans="3:22" s="66" customFormat="1" ht="39" customHeight="1">
      <c r="C459" s="82"/>
      <c r="D459" s="82"/>
      <c r="E459" s="82"/>
      <c r="F459" s="82"/>
      <c r="G459" s="82"/>
      <c r="H459" s="82"/>
      <c r="I459" s="82"/>
      <c r="J459" s="82"/>
      <c r="K459" s="82"/>
      <c r="L459" s="82"/>
      <c r="M459" s="82"/>
      <c r="N459" s="82"/>
      <c r="O459" s="82"/>
      <c r="P459" s="82"/>
      <c r="Q459" s="82"/>
      <c r="R459" s="82"/>
      <c r="S459" s="82"/>
      <c r="T459" s="82"/>
      <c r="U459" s="82"/>
      <c r="V459" s="83"/>
    </row>
    <row r="460" spans="3:22" s="66" customFormat="1" ht="39" customHeight="1">
      <c r="C460" s="82"/>
      <c r="D460" s="82"/>
      <c r="E460" s="82"/>
      <c r="F460" s="82"/>
      <c r="G460" s="82"/>
      <c r="H460" s="82"/>
      <c r="I460" s="82"/>
      <c r="J460" s="82"/>
      <c r="K460" s="82"/>
      <c r="L460" s="82"/>
      <c r="M460" s="82"/>
      <c r="N460" s="82"/>
      <c r="O460" s="82"/>
      <c r="P460" s="82"/>
      <c r="Q460" s="82"/>
      <c r="R460" s="82"/>
      <c r="S460" s="82"/>
      <c r="T460" s="82"/>
      <c r="U460" s="82"/>
      <c r="V460" s="83"/>
    </row>
    <row r="461" spans="3:22" s="66" customFormat="1" ht="39" customHeight="1">
      <c r="C461" s="82"/>
      <c r="D461" s="82"/>
      <c r="E461" s="82"/>
      <c r="F461" s="82"/>
      <c r="G461" s="82"/>
      <c r="H461" s="82"/>
      <c r="I461" s="82"/>
      <c r="J461" s="82"/>
      <c r="K461" s="82"/>
      <c r="L461" s="82"/>
      <c r="M461" s="82"/>
      <c r="N461" s="82"/>
      <c r="O461" s="82"/>
      <c r="P461" s="82"/>
      <c r="Q461" s="82"/>
      <c r="R461" s="82"/>
      <c r="S461" s="82"/>
      <c r="T461" s="82"/>
      <c r="U461" s="82"/>
      <c r="V461" s="83"/>
    </row>
    <row r="462" spans="3:22" s="66" customFormat="1" ht="39" customHeight="1">
      <c r="C462" s="82"/>
      <c r="D462" s="82"/>
      <c r="E462" s="82"/>
      <c r="F462" s="82"/>
      <c r="G462" s="82"/>
      <c r="H462" s="82"/>
      <c r="I462" s="82"/>
      <c r="J462" s="82"/>
      <c r="K462" s="82"/>
      <c r="L462" s="82"/>
      <c r="M462" s="82"/>
      <c r="N462" s="82"/>
      <c r="O462" s="82"/>
      <c r="P462" s="82"/>
      <c r="Q462" s="82"/>
      <c r="R462" s="82"/>
      <c r="S462" s="82"/>
      <c r="T462" s="82"/>
      <c r="U462" s="82"/>
      <c r="V462" s="83"/>
    </row>
    <row r="463" spans="3:22" s="66" customFormat="1" ht="39" customHeight="1">
      <c r="C463" s="82"/>
      <c r="D463" s="82"/>
      <c r="E463" s="82"/>
      <c r="F463" s="82"/>
      <c r="G463" s="82"/>
      <c r="H463" s="82"/>
      <c r="I463" s="82"/>
      <c r="J463" s="82"/>
      <c r="K463" s="82"/>
      <c r="L463" s="82"/>
      <c r="M463" s="82"/>
      <c r="N463" s="82"/>
      <c r="O463" s="82"/>
      <c r="P463" s="82"/>
      <c r="Q463" s="82"/>
      <c r="R463" s="82"/>
      <c r="S463" s="82"/>
      <c r="T463" s="82"/>
      <c r="U463" s="82"/>
      <c r="V463" s="83"/>
    </row>
    <row r="464" spans="3:22" s="66" customFormat="1" ht="39" customHeight="1">
      <c r="C464" s="82"/>
      <c r="D464" s="82"/>
      <c r="E464" s="82"/>
      <c r="F464" s="82"/>
      <c r="G464" s="82"/>
      <c r="H464" s="82"/>
      <c r="I464" s="82"/>
      <c r="J464" s="82"/>
      <c r="K464" s="82"/>
      <c r="L464" s="82"/>
      <c r="M464" s="82"/>
      <c r="N464" s="82"/>
      <c r="O464" s="82"/>
      <c r="P464" s="82"/>
      <c r="Q464" s="82"/>
      <c r="R464" s="82"/>
      <c r="S464" s="82"/>
      <c r="T464" s="82"/>
      <c r="U464" s="82"/>
      <c r="V464" s="83"/>
    </row>
    <row r="465" spans="3:22" s="66" customFormat="1" ht="39" customHeight="1">
      <c r="C465" s="82"/>
      <c r="D465" s="82"/>
      <c r="E465" s="82"/>
      <c r="F465" s="82"/>
      <c r="G465" s="82"/>
      <c r="H465" s="82"/>
      <c r="I465" s="82"/>
      <c r="J465" s="82"/>
      <c r="K465" s="82"/>
      <c r="L465" s="82"/>
      <c r="M465" s="82"/>
      <c r="N465" s="82"/>
      <c r="O465" s="82"/>
      <c r="P465" s="82"/>
      <c r="Q465" s="82"/>
      <c r="R465" s="82"/>
      <c r="S465" s="82"/>
      <c r="T465" s="82"/>
      <c r="U465" s="82"/>
      <c r="V465" s="83"/>
    </row>
    <row r="466" spans="3:22" s="66" customFormat="1" ht="39" customHeight="1">
      <c r="C466" s="82"/>
      <c r="D466" s="82"/>
      <c r="E466" s="82"/>
      <c r="F466" s="82"/>
      <c r="G466" s="82"/>
      <c r="H466" s="82"/>
      <c r="I466" s="82"/>
      <c r="J466" s="82"/>
      <c r="K466" s="82"/>
      <c r="L466" s="82"/>
      <c r="M466" s="82"/>
      <c r="N466" s="82"/>
      <c r="O466" s="82"/>
      <c r="P466" s="82"/>
      <c r="Q466" s="82"/>
      <c r="R466" s="82"/>
      <c r="S466" s="82"/>
      <c r="T466" s="82"/>
      <c r="U466" s="82"/>
      <c r="V466" s="83"/>
    </row>
    <row r="467" spans="3:22" s="66" customFormat="1" ht="39" customHeight="1">
      <c r="C467" s="82"/>
      <c r="D467" s="82"/>
      <c r="E467" s="82"/>
      <c r="F467" s="82"/>
      <c r="G467" s="82"/>
      <c r="H467" s="82"/>
      <c r="I467" s="82"/>
      <c r="J467" s="82"/>
      <c r="K467" s="82"/>
      <c r="L467" s="82"/>
      <c r="M467" s="82"/>
      <c r="N467" s="82"/>
      <c r="O467" s="82"/>
      <c r="P467" s="82"/>
      <c r="Q467" s="82"/>
      <c r="R467" s="82"/>
      <c r="S467" s="82"/>
      <c r="T467" s="82"/>
      <c r="U467" s="82"/>
      <c r="V467" s="83"/>
    </row>
    <row r="468" spans="3:22" s="66" customFormat="1" ht="39" customHeight="1">
      <c r="C468" s="82"/>
      <c r="D468" s="82"/>
      <c r="E468" s="82"/>
      <c r="F468" s="82"/>
      <c r="G468" s="82"/>
      <c r="H468" s="82"/>
      <c r="I468" s="82"/>
      <c r="J468" s="82"/>
      <c r="K468" s="82"/>
      <c r="L468" s="82"/>
      <c r="M468" s="82"/>
      <c r="N468" s="82"/>
      <c r="O468" s="82"/>
      <c r="P468" s="82"/>
      <c r="Q468" s="82"/>
      <c r="R468" s="82"/>
      <c r="S468" s="82"/>
      <c r="T468" s="82"/>
      <c r="U468" s="82"/>
      <c r="V468" s="83"/>
    </row>
    <row r="469" spans="3:22" s="66" customFormat="1" ht="39" customHeight="1">
      <c r="C469" s="82"/>
      <c r="D469" s="82"/>
      <c r="E469" s="82"/>
      <c r="F469" s="82"/>
      <c r="G469" s="82"/>
      <c r="H469" s="82"/>
      <c r="I469" s="82"/>
      <c r="J469" s="82"/>
      <c r="K469" s="82"/>
      <c r="L469" s="82"/>
      <c r="M469" s="82"/>
      <c r="N469" s="82"/>
      <c r="O469" s="82"/>
      <c r="P469" s="82"/>
      <c r="Q469" s="82"/>
      <c r="R469" s="82"/>
      <c r="S469" s="82"/>
      <c r="T469" s="82"/>
      <c r="U469" s="82"/>
      <c r="V469" s="83"/>
    </row>
    <row r="470" spans="3:22" s="66" customFormat="1" ht="39" customHeight="1">
      <c r="C470" s="82"/>
      <c r="D470" s="82"/>
      <c r="E470" s="82"/>
      <c r="F470" s="82"/>
      <c r="G470" s="82"/>
      <c r="H470" s="82"/>
      <c r="I470" s="82"/>
      <c r="J470" s="82"/>
      <c r="K470" s="82"/>
      <c r="L470" s="82"/>
      <c r="M470" s="82"/>
      <c r="N470" s="82"/>
      <c r="O470" s="82"/>
      <c r="P470" s="82"/>
      <c r="Q470" s="82"/>
      <c r="R470" s="82"/>
      <c r="S470" s="82"/>
      <c r="T470" s="82"/>
      <c r="U470" s="82"/>
      <c r="V470" s="83"/>
    </row>
    <row r="471" spans="3:22" s="66" customFormat="1" ht="39" customHeight="1">
      <c r="C471" s="82"/>
      <c r="D471" s="82"/>
      <c r="E471" s="82"/>
      <c r="F471" s="82"/>
      <c r="G471" s="82"/>
      <c r="H471" s="82"/>
      <c r="I471" s="82"/>
      <c r="J471" s="82"/>
      <c r="K471" s="82"/>
      <c r="L471" s="82"/>
      <c r="M471" s="82"/>
      <c r="N471" s="82"/>
      <c r="O471" s="82"/>
      <c r="P471" s="82"/>
      <c r="Q471" s="82"/>
      <c r="R471" s="82"/>
      <c r="S471" s="82"/>
      <c r="T471" s="82"/>
      <c r="U471" s="82"/>
      <c r="V471" s="83"/>
    </row>
    <row r="472" spans="3:22" s="66" customFormat="1" ht="39" customHeight="1">
      <c r="C472" s="82"/>
      <c r="D472" s="82"/>
      <c r="E472" s="82"/>
      <c r="F472" s="82"/>
      <c r="G472" s="82"/>
      <c r="H472" s="82"/>
      <c r="I472" s="82"/>
      <c r="J472" s="82"/>
      <c r="K472" s="82"/>
      <c r="L472" s="82"/>
      <c r="M472" s="82"/>
      <c r="N472" s="82"/>
      <c r="O472" s="82"/>
      <c r="P472" s="82"/>
      <c r="Q472" s="82"/>
      <c r="R472" s="82"/>
      <c r="S472" s="82"/>
      <c r="T472" s="82"/>
      <c r="U472" s="82"/>
      <c r="V472" s="83"/>
    </row>
    <row r="473" spans="3:22" s="66" customFormat="1" ht="39" customHeight="1">
      <c r="C473" s="82"/>
      <c r="D473" s="82"/>
      <c r="E473" s="82"/>
      <c r="F473" s="82"/>
      <c r="G473" s="82"/>
      <c r="H473" s="82"/>
      <c r="I473" s="82"/>
      <c r="J473" s="82"/>
      <c r="K473" s="82"/>
      <c r="L473" s="82"/>
      <c r="M473" s="82"/>
      <c r="N473" s="82"/>
      <c r="O473" s="82"/>
      <c r="P473" s="82"/>
      <c r="Q473" s="82"/>
      <c r="R473" s="82"/>
      <c r="S473" s="82"/>
      <c r="T473" s="82"/>
      <c r="U473" s="82"/>
      <c r="V473" s="83"/>
    </row>
    <row r="474" spans="3:22" s="66" customFormat="1" ht="39" customHeight="1">
      <c r="C474" s="82"/>
      <c r="D474" s="82"/>
      <c r="E474" s="82"/>
      <c r="F474" s="82"/>
      <c r="G474" s="82"/>
      <c r="H474" s="82"/>
      <c r="I474" s="82"/>
      <c r="J474" s="82"/>
      <c r="K474" s="82"/>
      <c r="L474" s="82"/>
      <c r="M474" s="82"/>
      <c r="N474" s="82"/>
      <c r="O474" s="82"/>
      <c r="P474" s="82"/>
      <c r="Q474" s="82"/>
      <c r="R474" s="82"/>
      <c r="S474" s="82"/>
      <c r="T474" s="82"/>
      <c r="U474" s="82"/>
      <c r="V474" s="83"/>
    </row>
    <row r="475" spans="3:22" s="66" customFormat="1" ht="39" customHeight="1">
      <c r="C475" s="82"/>
      <c r="D475" s="82"/>
      <c r="E475" s="82"/>
      <c r="F475" s="82"/>
      <c r="G475" s="82"/>
      <c r="H475" s="82"/>
      <c r="I475" s="82"/>
      <c r="J475" s="82"/>
      <c r="K475" s="82"/>
      <c r="L475" s="82"/>
      <c r="M475" s="82"/>
      <c r="N475" s="82"/>
      <c r="O475" s="82"/>
      <c r="P475" s="82"/>
      <c r="Q475" s="82"/>
      <c r="R475" s="82"/>
      <c r="S475" s="82"/>
      <c r="T475" s="82"/>
      <c r="U475" s="82"/>
      <c r="V475" s="83"/>
    </row>
    <row r="476" spans="3:22" s="66" customFormat="1" ht="39" customHeight="1">
      <c r="C476" s="82"/>
      <c r="D476" s="82"/>
      <c r="E476" s="82"/>
      <c r="F476" s="82"/>
      <c r="G476" s="82"/>
      <c r="H476" s="82"/>
      <c r="I476" s="82"/>
      <c r="J476" s="82"/>
      <c r="K476" s="82"/>
      <c r="L476" s="82"/>
      <c r="M476" s="82"/>
      <c r="N476" s="82"/>
      <c r="O476" s="82"/>
      <c r="P476" s="82"/>
      <c r="Q476" s="82"/>
      <c r="R476" s="82"/>
      <c r="S476" s="82"/>
      <c r="T476" s="82"/>
      <c r="U476" s="82"/>
      <c r="V476" s="83"/>
    </row>
    <row r="477" spans="3:22" s="66" customFormat="1" ht="39" customHeight="1">
      <c r="C477" s="82"/>
      <c r="D477" s="82"/>
      <c r="E477" s="82"/>
      <c r="F477" s="82"/>
      <c r="G477" s="82"/>
      <c r="H477" s="82"/>
      <c r="I477" s="82"/>
      <c r="J477" s="82"/>
      <c r="K477" s="82"/>
      <c r="L477" s="82"/>
      <c r="M477" s="82"/>
      <c r="N477" s="82"/>
      <c r="O477" s="82"/>
      <c r="P477" s="82"/>
      <c r="Q477" s="82"/>
      <c r="R477" s="82"/>
      <c r="S477" s="82"/>
      <c r="T477" s="82"/>
      <c r="U477" s="82"/>
      <c r="V477" s="83"/>
    </row>
    <row r="478" spans="3:22" s="66" customFormat="1" ht="39" customHeight="1">
      <c r="C478" s="82"/>
      <c r="D478" s="82"/>
      <c r="E478" s="82"/>
      <c r="F478" s="82"/>
      <c r="G478" s="82"/>
      <c r="H478" s="82"/>
      <c r="I478" s="82"/>
      <c r="J478" s="82"/>
      <c r="K478" s="82"/>
      <c r="L478" s="82"/>
      <c r="M478" s="82"/>
      <c r="N478" s="82"/>
      <c r="O478" s="82"/>
      <c r="P478" s="82"/>
      <c r="Q478" s="82"/>
      <c r="R478" s="82"/>
      <c r="S478" s="82"/>
      <c r="T478" s="82"/>
      <c r="U478" s="82"/>
      <c r="V478" s="83"/>
    </row>
    <row r="479" spans="3:22" s="66" customFormat="1" ht="39" customHeight="1">
      <c r="C479" s="82"/>
      <c r="D479" s="82"/>
      <c r="E479" s="82"/>
      <c r="F479" s="82"/>
      <c r="G479" s="82"/>
      <c r="H479" s="82"/>
      <c r="I479" s="82"/>
      <c r="J479" s="82"/>
      <c r="K479" s="82"/>
      <c r="L479" s="82"/>
      <c r="M479" s="82"/>
      <c r="N479" s="82"/>
      <c r="O479" s="82"/>
      <c r="P479" s="82"/>
      <c r="Q479" s="82"/>
      <c r="R479" s="82"/>
      <c r="S479" s="82"/>
      <c r="T479" s="82"/>
      <c r="U479" s="82"/>
      <c r="V479" s="83"/>
    </row>
    <row r="480" spans="3:22" s="66" customFormat="1" ht="39" customHeight="1">
      <c r="C480" s="82"/>
      <c r="D480" s="82"/>
      <c r="E480" s="82"/>
      <c r="F480" s="82"/>
      <c r="G480" s="82"/>
      <c r="H480" s="82"/>
      <c r="I480" s="82"/>
      <c r="J480" s="82"/>
      <c r="K480" s="82"/>
      <c r="L480" s="82"/>
      <c r="M480" s="82"/>
      <c r="N480" s="82"/>
      <c r="O480" s="82"/>
      <c r="P480" s="82"/>
      <c r="Q480" s="82"/>
      <c r="R480" s="82"/>
      <c r="S480" s="82"/>
      <c r="T480" s="82"/>
      <c r="U480" s="82"/>
      <c r="V480" s="83"/>
    </row>
    <row r="481" spans="3:22" s="66" customFormat="1" ht="39" customHeight="1">
      <c r="C481" s="82"/>
      <c r="D481" s="82"/>
      <c r="E481" s="82"/>
      <c r="F481" s="82"/>
      <c r="G481" s="82"/>
      <c r="H481" s="82"/>
      <c r="I481" s="82"/>
      <c r="J481" s="82"/>
      <c r="K481" s="82"/>
      <c r="L481" s="82"/>
      <c r="M481" s="82"/>
      <c r="N481" s="82"/>
      <c r="O481" s="82"/>
      <c r="P481" s="82"/>
      <c r="Q481" s="82"/>
      <c r="R481" s="82"/>
      <c r="S481" s="82"/>
      <c r="T481" s="82"/>
      <c r="U481" s="82"/>
      <c r="V481" s="83"/>
    </row>
    <row r="482" spans="3:22" s="66" customFormat="1" ht="39" customHeight="1">
      <c r="C482" s="82"/>
      <c r="D482" s="82"/>
      <c r="E482" s="82"/>
      <c r="F482" s="82"/>
      <c r="G482" s="82"/>
      <c r="H482" s="82"/>
      <c r="I482" s="82"/>
      <c r="J482" s="82"/>
      <c r="K482" s="82"/>
      <c r="L482" s="82"/>
      <c r="M482" s="82"/>
      <c r="N482" s="82"/>
      <c r="O482" s="82"/>
      <c r="P482" s="82"/>
      <c r="Q482" s="82"/>
      <c r="R482" s="82"/>
      <c r="S482" s="82"/>
      <c r="T482" s="82"/>
      <c r="U482" s="82"/>
      <c r="V482" s="83"/>
    </row>
    <row r="483" spans="3:22" s="66" customFormat="1" ht="39" customHeight="1">
      <c r="C483" s="82"/>
      <c r="D483" s="82"/>
      <c r="E483" s="82"/>
      <c r="F483" s="82"/>
      <c r="G483" s="82"/>
      <c r="H483" s="82"/>
      <c r="I483" s="82"/>
      <c r="J483" s="82"/>
      <c r="K483" s="82"/>
      <c r="L483" s="82"/>
      <c r="M483" s="82"/>
      <c r="N483" s="82"/>
      <c r="O483" s="82"/>
      <c r="P483" s="82"/>
      <c r="Q483" s="82"/>
      <c r="R483" s="82"/>
      <c r="S483" s="82"/>
      <c r="T483" s="82"/>
      <c r="U483" s="82"/>
      <c r="V483" s="83"/>
    </row>
    <row r="484" spans="3:22" s="66" customFormat="1" ht="39" customHeight="1">
      <c r="C484" s="82"/>
      <c r="D484" s="82"/>
      <c r="E484" s="82"/>
      <c r="F484" s="82"/>
      <c r="G484" s="82"/>
      <c r="H484" s="82"/>
      <c r="I484" s="82"/>
      <c r="J484" s="82"/>
      <c r="K484" s="82"/>
      <c r="L484" s="82"/>
      <c r="M484" s="82"/>
      <c r="N484" s="82"/>
      <c r="O484" s="82"/>
      <c r="P484" s="82"/>
      <c r="Q484" s="82"/>
      <c r="R484" s="82"/>
      <c r="S484" s="82"/>
      <c r="T484" s="82"/>
      <c r="U484" s="82"/>
      <c r="V484" s="83"/>
    </row>
    <row r="485" spans="3:22" s="66" customFormat="1" ht="39" customHeight="1">
      <c r="C485" s="82"/>
      <c r="D485" s="82"/>
      <c r="E485" s="82"/>
      <c r="F485" s="82"/>
      <c r="G485" s="82"/>
      <c r="H485" s="82"/>
      <c r="I485" s="82"/>
      <c r="J485" s="82"/>
      <c r="K485" s="82"/>
      <c r="L485" s="82"/>
      <c r="M485" s="82"/>
      <c r="N485" s="82"/>
      <c r="O485" s="82"/>
      <c r="P485" s="82"/>
      <c r="Q485" s="82"/>
      <c r="R485" s="82"/>
      <c r="S485" s="82"/>
      <c r="T485" s="82"/>
      <c r="U485" s="82"/>
      <c r="V485" s="83"/>
    </row>
    <row r="486" spans="3:22" s="66" customFormat="1" ht="39" customHeight="1">
      <c r="C486" s="82"/>
      <c r="D486" s="82"/>
      <c r="E486" s="82"/>
      <c r="F486" s="82"/>
      <c r="G486" s="82"/>
      <c r="H486" s="82"/>
      <c r="I486" s="82"/>
      <c r="J486" s="82"/>
      <c r="K486" s="82"/>
      <c r="L486" s="82"/>
      <c r="M486" s="82"/>
      <c r="N486" s="82"/>
      <c r="O486" s="82"/>
      <c r="P486" s="82"/>
      <c r="Q486" s="82"/>
      <c r="R486" s="82"/>
      <c r="S486" s="82"/>
      <c r="T486" s="82"/>
      <c r="U486" s="82"/>
      <c r="V486" s="83"/>
    </row>
    <row r="487" spans="3:22" s="66" customFormat="1" ht="39" customHeight="1">
      <c r="C487" s="82"/>
      <c r="D487" s="82"/>
      <c r="E487" s="82"/>
      <c r="F487" s="82"/>
      <c r="G487" s="82"/>
      <c r="H487" s="82"/>
      <c r="I487" s="82"/>
      <c r="J487" s="82"/>
      <c r="K487" s="82"/>
      <c r="L487" s="82"/>
      <c r="M487" s="82"/>
      <c r="N487" s="82"/>
      <c r="O487" s="82"/>
      <c r="P487" s="82"/>
      <c r="Q487" s="82"/>
      <c r="R487" s="82"/>
      <c r="S487" s="82"/>
      <c r="T487" s="82"/>
      <c r="U487" s="82"/>
      <c r="V487" s="83"/>
    </row>
    <row r="488" spans="3:22" s="66" customFormat="1" ht="39" customHeight="1">
      <c r="C488" s="82"/>
      <c r="D488" s="82"/>
      <c r="E488" s="82"/>
      <c r="F488" s="82"/>
      <c r="G488" s="82"/>
      <c r="H488" s="82"/>
      <c r="I488" s="82"/>
      <c r="J488" s="82"/>
      <c r="K488" s="82"/>
      <c r="L488" s="82"/>
      <c r="M488" s="82"/>
      <c r="N488" s="82"/>
      <c r="O488" s="82"/>
      <c r="P488" s="82"/>
      <c r="Q488" s="82"/>
      <c r="R488" s="82"/>
      <c r="S488" s="82"/>
      <c r="T488" s="82"/>
      <c r="U488" s="82"/>
      <c r="V488" s="83"/>
    </row>
    <row r="489" spans="3:22" s="66" customFormat="1" ht="39" customHeight="1">
      <c r="C489" s="82"/>
      <c r="D489" s="82"/>
      <c r="E489" s="82"/>
      <c r="F489" s="82"/>
      <c r="G489" s="82"/>
      <c r="H489" s="82"/>
      <c r="I489" s="82"/>
      <c r="J489" s="82"/>
      <c r="K489" s="82"/>
      <c r="L489" s="82"/>
      <c r="M489" s="82"/>
      <c r="N489" s="82"/>
      <c r="O489" s="82"/>
      <c r="P489" s="82"/>
      <c r="Q489" s="82"/>
      <c r="R489" s="82"/>
      <c r="S489" s="82"/>
      <c r="T489" s="82"/>
      <c r="U489" s="82"/>
      <c r="V489" s="83"/>
    </row>
    <row r="490" spans="3:22" s="66" customFormat="1" ht="39" customHeight="1">
      <c r="C490" s="82"/>
      <c r="D490" s="82"/>
      <c r="E490" s="82"/>
      <c r="F490" s="82"/>
      <c r="G490" s="82"/>
      <c r="H490" s="82"/>
      <c r="I490" s="82"/>
      <c r="J490" s="82"/>
      <c r="K490" s="82"/>
      <c r="L490" s="82"/>
      <c r="M490" s="82"/>
      <c r="N490" s="82"/>
      <c r="O490" s="82"/>
      <c r="P490" s="82"/>
      <c r="Q490" s="82"/>
      <c r="R490" s="82"/>
      <c r="S490" s="82"/>
      <c r="T490" s="82"/>
      <c r="U490" s="82"/>
      <c r="V490" s="83"/>
    </row>
    <row r="491" spans="3:22" s="66" customFormat="1" ht="39" customHeight="1">
      <c r="C491" s="82"/>
      <c r="D491" s="82"/>
      <c r="E491" s="82"/>
      <c r="F491" s="82"/>
      <c r="G491" s="82"/>
      <c r="H491" s="82"/>
      <c r="I491" s="82"/>
      <c r="J491" s="82"/>
      <c r="K491" s="82"/>
      <c r="L491" s="82"/>
      <c r="M491" s="82"/>
      <c r="N491" s="82"/>
      <c r="O491" s="82"/>
      <c r="P491" s="82"/>
      <c r="Q491" s="82"/>
      <c r="R491" s="82"/>
      <c r="S491" s="82"/>
      <c r="T491" s="82"/>
      <c r="U491" s="82"/>
      <c r="V491" s="83"/>
    </row>
    <row r="492" spans="3:22" s="66" customFormat="1" ht="39" customHeight="1">
      <c r="C492" s="82"/>
      <c r="D492" s="82"/>
      <c r="E492" s="82"/>
      <c r="F492" s="82"/>
      <c r="G492" s="82"/>
      <c r="H492" s="82"/>
      <c r="I492" s="82"/>
      <c r="J492" s="82"/>
      <c r="K492" s="82"/>
      <c r="L492" s="82"/>
      <c r="M492" s="82"/>
      <c r="N492" s="82"/>
      <c r="O492" s="82"/>
      <c r="P492" s="82"/>
      <c r="Q492" s="82"/>
      <c r="R492" s="82"/>
      <c r="S492" s="82"/>
      <c r="T492" s="82"/>
      <c r="U492" s="82"/>
      <c r="V492" s="83"/>
    </row>
    <row r="493" spans="3:22" s="66" customFormat="1" ht="39" customHeight="1">
      <c r="C493" s="82"/>
      <c r="D493" s="82"/>
      <c r="E493" s="82"/>
      <c r="F493" s="82"/>
      <c r="G493" s="82"/>
      <c r="H493" s="82"/>
      <c r="I493" s="82"/>
      <c r="J493" s="82"/>
      <c r="K493" s="82"/>
      <c r="L493" s="82"/>
      <c r="M493" s="82"/>
      <c r="N493" s="82"/>
      <c r="O493" s="82"/>
      <c r="P493" s="82"/>
      <c r="Q493" s="82"/>
      <c r="R493" s="82"/>
      <c r="S493" s="82"/>
      <c r="T493" s="82"/>
      <c r="U493" s="82"/>
      <c r="V493" s="83"/>
    </row>
    <row r="494" spans="3:22" s="66" customFormat="1" ht="39" customHeight="1">
      <c r="C494" s="82"/>
      <c r="D494" s="82"/>
      <c r="E494" s="82"/>
      <c r="F494" s="82"/>
      <c r="G494" s="82"/>
      <c r="H494" s="82"/>
      <c r="I494" s="82"/>
      <c r="J494" s="82"/>
      <c r="K494" s="82"/>
      <c r="L494" s="82"/>
      <c r="M494" s="82"/>
      <c r="N494" s="82"/>
      <c r="O494" s="82"/>
      <c r="P494" s="82"/>
      <c r="Q494" s="82"/>
      <c r="R494" s="82"/>
      <c r="S494" s="82"/>
      <c r="T494" s="82"/>
      <c r="U494" s="82"/>
      <c r="V494" s="83"/>
    </row>
    <row r="495" spans="3:22" s="66" customFormat="1" ht="39" customHeight="1">
      <c r="C495" s="82"/>
      <c r="D495" s="82"/>
      <c r="E495" s="82"/>
      <c r="F495" s="82"/>
      <c r="G495" s="82"/>
      <c r="H495" s="82"/>
      <c r="I495" s="82"/>
      <c r="J495" s="82"/>
      <c r="K495" s="82"/>
      <c r="L495" s="82"/>
      <c r="M495" s="82"/>
      <c r="N495" s="82"/>
      <c r="O495" s="82"/>
      <c r="P495" s="82"/>
      <c r="Q495" s="82"/>
      <c r="R495" s="82"/>
      <c r="S495" s="82"/>
      <c r="T495" s="82"/>
      <c r="U495" s="82"/>
      <c r="V495" s="83"/>
    </row>
    <row r="496" spans="3:22" s="66" customFormat="1" ht="39" customHeight="1">
      <c r="C496" s="82"/>
      <c r="D496" s="82"/>
      <c r="E496" s="82"/>
      <c r="F496" s="82"/>
      <c r="G496" s="82"/>
      <c r="H496" s="82"/>
      <c r="I496" s="82"/>
      <c r="J496" s="82"/>
      <c r="K496" s="82"/>
      <c r="L496" s="82"/>
      <c r="M496" s="82"/>
      <c r="N496" s="82"/>
      <c r="O496" s="82"/>
      <c r="P496" s="82"/>
      <c r="Q496" s="82"/>
      <c r="R496" s="82"/>
      <c r="S496" s="82"/>
      <c r="T496" s="82"/>
      <c r="U496" s="82"/>
      <c r="V496" s="83"/>
    </row>
    <row r="497" spans="3:22" s="66" customFormat="1" ht="39" customHeight="1">
      <c r="C497" s="82"/>
      <c r="D497" s="82"/>
      <c r="E497" s="82"/>
      <c r="F497" s="82"/>
      <c r="G497" s="82"/>
      <c r="H497" s="82"/>
      <c r="I497" s="82"/>
      <c r="J497" s="82"/>
      <c r="K497" s="82"/>
      <c r="L497" s="82"/>
      <c r="M497" s="82"/>
      <c r="N497" s="82"/>
      <c r="O497" s="82"/>
      <c r="P497" s="82"/>
      <c r="Q497" s="82"/>
      <c r="R497" s="82"/>
      <c r="S497" s="82"/>
      <c r="T497" s="82"/>
      <c r="U497" s="82"/>
      <c r="V497" s="83"/>
    </row>
    <row r="498" spans="3:22" s="66" customFormat="1" ht="39" customHeight="1">
      <c r="C498" s="82"/>
      <c r="D498" s="82"/>
      <c r="E498" s="82"/>
      <c r="F498" s="82"/>
      <c r="G498" s="82"/>
      <c r="H498" s="82"/>
      <c r="I498" s="82"/>
      <c r="J498" s="82"/>
      <c r="K498" s="82"/>
      <c r="L498" s="82"/>
      <c r="M498" s="82"/>
      <c r="N498" s="82"/>
      <c r="O498" s="82"/>
      <c r="P498" s="82"/>
      <c r="Q498" s="82"/>
      <c r="R498" s="82"/>
      <c r="S498" s="82"/>
      <c r="T498" s="82"/>
      <c r="U498" s="82"/>
      <c r="V498" s="83"/>
    </row>
    <row r="499" spans="3:22" s="66" customFormat="1" ht="39" customHeight="1">
      <c r="C499" s="82"/>
      <c r="D499" s="82"/>
      <c r="E499" s="82"/>
      <c r="F499" s="82"/>
      <c r="G499" s="82"/>
      <c r="H499" s="82"/>
      <c r="I499" s="82"/>
      <c r="J499" s="82"/>
      <c r="K499" s="82"/>
      <c r="L499" s="82"/>
      <c r="M499" s="82"/>
      <c r="N499" s="82"/>
      <c r="O499" s="82"/>
      <c r="P499" s="82"/>
      <c r="Q499" s="82"/>
      <c r="R499" s="82"/>
      <c r="S499" s="82"/>
      <c r="T499" s="82"/>
      <c r="U499" s="82"/>
      <c r="V499" s="83"/>
    </row>
    <row r="500" spans="3:22" s="66" customFormat="1" ht="39" customHeight="1">
      <c r="C500" s="82"/>
      <c r="D500" s="82"/>
      <c r="E500" s="82"/>
      <c r="F500" s="82"/>
      <c r="G500" s="82"/>
      <c r="H500" s="82"/>
      <c r="I500" s="82"/>
      <c r="J500" s="82"/>
      <c r="K500" s="82"/>
      <c r="L500" s="82"/>
      <c r="M500" s="82"/>
      <c r="N500" s="82"/>
      <c r="O500" s="82"/>
      <c r="P500" s="82"/>
      <c r="Q500" s="82"/>
      <c r="R500" s="82"/>
      <c r="S500" s="82"/>
      <c r="T500" s="82"/>
      <c r="U500" s="82"/>
      <c r="V500" s="83"/>
    </row>
    <row r="501" spans="3:22" s="66" customFormat="1" ht="39" customHeight="1">
      <c r="C501" s="82"/>
      <c r="D501" s="82"/>
      <c r="E501" s="82"/>
      <c r="F501" s="82"/>
      <c r="G501" s="82"/>
      <c r="H501" s="82"/>
      <c r="I501" s="82"/>
      <c r="J501" s="82"/>
      <c r="K501" s="82"/>
      <c r="L501" s="82"/>
      <c r="M501" s="82"/>
      <c r="N501" s="82"/>
      <c r="O501" s="82"/>
      <c r="P501" s="82"/>
      <c r="Q501" s="82"/>
      <c r="R501" s="82"/>
      <c r="S501" s="82"/>
      <c r="T501" s="82"/>
      <c r="U501" s="82"/>
      <c r="V501" s="83"/>
    </row>
    <row r="502" spans="3:22" s="66" customFormat="1" ht="39" customHeight="1">
      <c r="C502" s="82"/>
      <c r="D502" s="82"/>
      <c r="E502" s="82"/>
      <c r="F502" s="82"/>
      <c r="G502" s="82"/>
      <c r="H502" s="82"/>
      <c r="I502" s="82"/>
      <c r="J502" s="82"/>
      <c r="K502" s="82"/>
      <c r="L502" s="82"/>
      <c r="M502" s="82"/>
      <c r="N502" s="82"/>
      <c r="O502" s="82"/>
      <c r="P502" s="82"/>
      <c r="Q502" s="82"/>
      <c r="R502" s="82"/>
      <c r="S502" s="82"/>
      <c r="T502" s="82"/>
      <c r="U502" s="82"/>
      <c r="V502" s="83"/>
    </row>
    <row r="503" spans="3:22" s="66" customFormat="1" ht="39" customHeight="1">
      <c r="C503" s="82"/>
      <c r="D503" s="82"/>
      <c r="E503" s="82"/>
      <c r="F503" s="82"/>
      <c r="G503" s="82"/>
      <c r="H503" s="82"/>
      <c r="I503" s="82"/>
      <c r="J503" s="82"/>
      <c r="K503" s="82"/>
      <c r="L503" s="82"/>
      <c r="M503" s="82"/>
      <c r="N503" s="82"/>
      <c r="O503" s="82"/>
      <c r="P503" s="82"/>
      <c r="Q503" s="82"/>
      <c r="R503" s="82"/>
      <c r="S503" s="82"/>
      <c r="T503" s="82"/>
      <c r="U503" s="82"/>
      <c r="V503" s="83"/>
    </row>
    <row r="504" spans="3:22" s="66" customFormat="1" ht="39" customHeight="1">
      <c r="C504" s="82"/>
      <c r="D504" s="82"/>
      <c r="E504" s="82"/>
      <c r="F504" s="82"/>
      <c r="G504" s="82"/>
      <c r="H504" s="82"/>
      <c r="I504" s="82"/>
      <c r="J504" s="82"/>
      <c r="K504" s="82"/>
      <c r="L504" s="82"/>
      <c r="M504" s="82"/>
      <c r="N504" s="82"/>
      <c r="O504" s="82"/>
      <c r="P504" s="82"/>
      <c r="Q504" s="82"/>
      <c r="R504" s="82"/>
      <c r="S504" s="82"/>
      <c r="T504" s="82"/>
      <c r="U504" s="82"/>
      <c r="V504" s="83"/>
    </row>
    <row r="505" spans="3:22" s="66" customFormat="1" ht="39" customHeight="1">
      <c r="C505" s="82"/>
      <c r="D505" s="82"/>
      <c r="E505" s="82"/>
      <c r="F505" s="82"/>
      <c r="G505" s="82"/>
      <c r="H505" s="82"/>
      <c r="I505" s="82"/>
      <c r="J505" s="82"/>
      <c r="K505" s="82"/>
      <c r="L505" s="82"/>
      <c r="M505" s="82"/>
      <c r="N505" s="82"/>
      <c r="O505" s="82"/>
      <c r="P505" s="82"/>
      <c r="Q505" s="82"/>
      <c r="R505" s="82"/>
      <c r="S505" s="82"/>
      <c r="T505" s="82"/>
      <c r="U505" s="82"/>
      <c r="V505" s="83"/>
    </row>
    <row r="506" spans="3:22" s="66" customFormat="1" ht="39" customHeight="1">
      <c r="C506" s="82"/>
      <c r="D506" s="82"/>
      <c r="E506" s="82"/>
      <c r="F506" s="82"/>
      <c r="G506" s="82"/>
      <c r="H506" s="82"/>
      <c r="I506" s="82"/>
      <c r="J506" s="82"/>
      <c r="K506" s="82"/>
      <c r="L506" s="82"/>
      <c r="M506" s="82"/>
      <c r="N506" s="82"/>
      <c r="O506" s="82"/>
      <c r="P506" s="82"/>
      <c r="Q506" s="82"/>
      <c r="R506" s="82"/>
      <c r="S506" s="82"/>
      <c r="T506" s="82"/>
      <c r="U506" s="82"/>
      <c r="V506" s="83"/>
    </row>
    <row r="507" spans="3:22" s="66" customFormat="1" ht="39" customHeight="1">
      <c r="C507" s="82"/>
      <c r="D507" s="82"/>
      <c r="E507" s="82"/>
      <c r="F507" s="82"/>
      <c r="G507" s="82"/>
      <c r="H507" s="82"/>
      <c r="I507" s="82"/>
      <c r="J507" s="82"/>
      <c r="K507" s="82"/>
      <c r="L507" s="82"/>
      <c r="M507" s="82"/>
      <c r="N507" s="82"/>
      <c r="O507" s="82"/>
      <c r="P507" s="82"/>
      <c r="Q507" s="82"/>
      <c r="R507" s="82"/>
      <c r="S507" s="82"/>
      <c r="T507" s="82"/>
      <c r="U507" s="82"/>
      <c r="V507" s="83"/>
    </row>
    <row r="508" spans="3:22" s="66" customFormat="1" ht="39" customHeight="1">
      <c r="C508" s="82"/>
      <c r="D508" s="82"/>
      <c r="E508" s="82"/>
      <c r="F508" s="82"/>
      <c r="G508" s="82"/>
      <c r="H508" s="82"/>
      <c r="I508" s="82"/>
      <c r="J508" s="82"/>
      <c r="K508" s="82"/>
      <c r="L508" s="82"/>
      <c r="M508" s="82"/>
      <c r="N508" s="82"/>
      <c r="O508" s="82"/>
      <c r="P508" s="82"/>
      <c r="Q508" s="82"/>
      <c r="R508" s="82"/>
      <c r="S508" s="82"/>
      <c r="T508" s="82"/>
      <c r="U508" s="82"/>
      <c r="V508" s="83"/>
    </row>
    <row r="509" spans="3:22" s="66" customFormat="1" ht="39" customHeight="1">
      <c r="C509" s="82"/>
      <c r="D509" s="82"/>
      <c r="E509" s="82"/>
      <c r="F509" s="82"/>
      <c r="G509" s="82"/>
      <c r="H509" s="82"/>
      <c r="I509" s="82"/>
      <c r="J509" s="82"/>
      <c r="K509" s="82"/>
      <c r="L509" s="82"/>
      <c r="M509" s="82"/>
      <c r="N509" s="82"/>
      <c r="O509" s="82"/>
      <c r="P509" s="82"/>
      <c r="Q509" s="82"/>
      <c r="R509" s="82"/>
      <c r="S509" s="82"/>
      <c r="T509" s="82"/>
      <c r="U509" s="82"/>
      <c r="V509" s="83"/>
    </row>
    <row r="510" spans="3:22" s="66" customFormat="1" ht="39" customHeight="1">
      <c r="C510" s="82"/>
      <c r="D510" s="82"/>
      <c r="E510" s="82"/>
      <c r="F510" s="82"/>
      <c r="G510" s="82"/>
      <c r="H510" s="82"/>
      <c r="I510" s="82"/>
      <c r="J510" s="82"/>
      <c r="K510" s="82"/>
      <c r="L510" s="82"/>
      <c r="M510" s="82"/>
      <c r="N510" s="82"/>
      <c r="O510" s="82"/>
      <c r="P510" s="82"/>
      <c r="Q510" s="82"/>
      <c r="R510" s="82"/>
      <c r="S510" s="82"/>
      <c r="T510" s="82"/>
      <c r="U510" s="82"/>
      <c r="V510" s="83"/>
    </row>
    <row r="511" spans="3:22" s="66" customFormat="1" ht="39" customHeight="1">
      <c r="C511" s="82"/>
      <c r="D511" s="82"/>
      <c r="E511" s="82"/>
      <c r="F511" s="82"/>
      <c r="G511" s="82"/>
      <c r="H511" s="82"/>
      <c r="I511" s="82"/>
      <c r="J511" s="82"/>
      <c r="K511" s="82"/>
      <c r="L511" s="82"/>
      <c r="M511" s="82"/>
      <c r="N511" s="82"/>
      <c r="O511" s="82"/>
      <c r="P511" s="82"/>
      <c r="Q511" s="82"/>
      <c r="R511" s="82"/>
      <c r="S511" s="82"/>
      <c r="T511" s="82"/>
      <c r="U511" s="82"/>
      <c r="V511" s="83"/>
    </row>
    <row r="512" spans="3:22" s="66" customFormat="1" ht="39" customHeight="1">
      <c r="C512" s="82"/>
      <c r="D512" s="82"/>
      <c r="E512" s="82"/>
      <c r="F512" s="82"/>
      <c r="G512" s="82"/>
      <c r="H512" s="82"/>
      <c r="I512" s="82"/>
      <c r="J512" s="82"/>
      <c r="K512" s="82"/>
      <c r="L512" s="82"/>
      <c r="M512" s="82"/>
      <c r="N512" s="82"/>
      <c r="O512" s="82"/>
      <c r="P512" s="82"/>
      <c r="Q512" s="82"/>
      <c r="R512" s="82"/>
      <c r="S512" s="82"/>
      <c r="T512" s="82"/>
      <c r="U512" s="82"/>
      <c r="V512" s="83"/>
    </row>
    <row r="513" spans="3:22" s="66" customFormat="1" ht="39" customHeight="1">
      <c r="C513" s="82"/>
      <c r="D513" s="82"/>
      <c r="E513" s="82"/>
      <c r="F513" s="82"/>
      <c r="G513" s="82"/>
      <c r="H513" s="82"/>
      <c r="I513" s="82"/>
      <c r="J513" s="82"/>
      <c r="K513" s="82"/>
      <c r="L513" s="82"/>
      <c r="M513" s="82"/>
      <c r="N513" s="82"/>
      <c r="O513" s="82"/>
      <c r="P513" s="82"/>
      <c r="Q513" s="82"/>
      <c r="R513" s="82"/>
      <c r="S513" s="82"/>
      <c r="T513" s="82"/>
      <c r="U513" s="82"/>
      <c r="V513" s="83"/>
    </row>
    <row r="514" spans="3:22" s="66" customFormat="1" ht="39" customHeight="1">
      <c r="C514" s="82"/>
      <c r="D514" s="82"/>
      <c r="E514" s="82"/>
      <c r="F514" s="82"/>
      <c r="G514" s="82"/>
      <c r="H514" s="82"/>
      <c r="I514" s="82"/>
      <c r="J514" s="82"/>
      <c r="K514" s="82"/>
      <c r="L514" s="82"/>
      <c r="M514" s="82"/>
      <c r="N514" s="82"/>
      <c r="O514" s="82"/>
      <c r="P514" s="82"/>
      <c r="Q514" s="82"/>
      <c r="R514" s="82"/>
      <c r="S514" s="82"/>
      <c r="T514" s="82"/>
      <c r="U514" s="82"/>
      <c r="V514" s="83"/>
    </row>
    <row r="515" spans="3:22" s="66" customFormat="1" ht="39" customHeight="1">
      <c r="C515" s="82"/>
      <c r="D515" s="82"/>
      <c r="E515" s="82"/>
      <c r="F515" s="82"/>
      <c r="G515" s="82"/>
      <c r="H515" s="82"/>
      <c r="I515" s="82"/>
      <c r="J515" s="82"/>
      <c r="K515" s="82"/>
      <c r="L515" s="82"/>
      <c r="M515" s="82"/>
      <c r="N515" s="82"/>
      <c r="O515" s="82"/>
      <c r="P515" s="82"/>
      <c r="Q515" s="82"/>
      <c r="R515" s="82"/>
      <c r="S515" s="82"/>
      <c r="T515" s="82"/>
      <c r="U515" s="82"/>
      <c r="V515" s="83"/>
    </row>
    <row r="516" spans="3:22" s="66" customFormat="1" ht="39" customHeight="1">
      <c r="C516" s="82"/>
      <c r="D516" s="82"/>
      <c r="E516" s="82"/>
      <c r="F516" s="82"/>
      <c r="G516" s="82"/>
      <c r="H516" s="82"/>
      <c r="I516" s="82"/>
      <c r="J516" s="82"/>
      <c r="K516" s="82"/>
      <c r="L516" s="82"/>
      <c r="M516" s="82"/>
      <c r="N516" s="82"/>
      <c r="O516" s="82"/>
      <c r="P516" s="82"/>
      <c r="Q516" s="82"/>
      <c r="R516" s="82"/>
      <c r="S516" s="82"/>
      <c r="T516" s="82"/>
      <c r="U516" s="82"/>
      <c r="V516" s="83"/>
    </row>
    <row r="517" spans="3:22" s="66" customFormat="1" ht="39" customHeight="1">
      <c r="C517" s="82"/>
      <c r="D517" s="82"/>
      <c r="E517" s="82"/>
      <c r="F517" s="82"/>
      <c r="G517" s="82"/>
      <c r="H517" s="82"/>
      <c r="I517" s="82"/>
      <c r="J517" s="82"/>
      <c r="K517" s="82"/>
      <c r="L517" s="82"/>
      <c r="M517" s="82"/>
      <c r="N517" s="82"/>
      <c r="O517" s="82"/>
      <c r="P517" s="82"/>
      <c r="Q517" s="82"/>
      <c r="R517" s="82"/>
      <c r="S517" s="82"/>
      <c r="T517" s="82"/>
      <c r="U517" s="82"/>
      <c r="V517" s="83"/>
    </row>
    <row r="518" spans="3:22" s="66" customFormat="1" ht="39" customHeight="1">
      <c r="C518" s="82"/>
      <c r="D518" s="82"/>
      <c r="E518" s="82"/>
      <c r="F518" s="82"/>
      <c r="G518" s="82"/>
      <c r="H518" s="82"/>
      <c r="I518" s="82"/>
      <c r="J518" s="82"/>
      <c r="K518" s="82"/>
      <c r="L518" s="82"/>
      <c r="M518" s="82"/>
      <c r="N518" s="82"/>
      <c r="O518" s="82"/>
      <c r="P518" s="82"/>
      <c r="Q518" s="82"/>
      <c r="R518" s="82"/>
      <c r="S518" s="82"/>
      <c r="T518" s="82"/>
      <c r="U518" s="82"/>
      <c r="V518" s="83"/>
    </row>
    <row r="519" spans="3:22" s="66" customFormat="1" ht="39" customHeight="1">
      <c r="C519" s="82"/>
      <c r="D519" s="82"/>
      <c r="E519" s="82"/>
      <c r="F519" s="82"/>
      <c r="G519" s="82"/>
      <c r="H519" s="82"/>
      <c r="I519" s="82"/>
      <c r="J519" s="82"/>
      <c r="K519" s="82"/>
      <c r="L519" s="82"/>
      <c r="M519" s="82"/>
      <c r="N519" s="82"/>
      <c r="O519" s="82"/>
      <c r="P519" s="82"/>
      <c r="Q519" s="82"/>
      <c r="R519" s="82"/>
      <c r="S519" s="82"/>
      <c r="T519" s="82"/>
      <c r="U519" s="82"/>
      <c r="V519" s="83"/>
    </row>
    <row r="520" spans="3:22" s="66" customFormat="1" ht="39" customHeight="1">
      <c r="C520" s="82"/>
      <c r="D520" s="82"/>
      <c r="E520" s="82"/>
      <c r="F520" s="82"/>
      <c r="G520" s="82"/>
      <c r="H520" s="82"/>
      <c r="I520" s="82"/>
      <c r="J520" s="82"/>
      <c r="K520" s="82"/>
      <c r="L520" s="82"/>
      <c r="M520" s="82"/>
      <c r="N520" s="82"/>
      <c r="O520" s="82"/>
      <c r="P520" s="82"/>
      <c r="Q520" s="82"/>
      <c r="R520" s="82"/>
      <c r="S520" s="82"/>
      <c r="T520" s="82"/>
      <c r="U520" s="82"/>
      <c r="V520" s="83"/>
    </row>
    <row r="521" spans="3:22" s="66" customFormat="1" ht="39" customHeight="1">
      <c r="C521" s="82"/>
      <c r="D521" s="82"/>
      <c r="E521" s="82"/>
      <c r="F521" s="82"/>
      <c r="G521" s="82"/>
      <c r="H521" s="82"/>
      <c r="I521" s="82"/>
      <c r="J521" s="82"/>
      <c r="K521" s="82"/>
      <c r="L521" s="82"/>
      <c r="M521" s="82"/>
      <c r="N521" s="82"/>
      <c r="O521" s="82"/>
      <c r="P521" s="82"/>
      <c r="Q521" s="82"/>
      <c r="R521" s="82"/>
      <c r="S521" s="82"/>
      <c r="T521" s="82"/>
      <c r="U521" s="82"/>
      <c r="V521" s="83"/>
    </row>
    <row r="522" spans="3:22" s="66" customFormat="1" ht="39" customHeight="1">
      <c r="C522" s="82"/>
      <c r="D522" s="82"/>
      <c r="E522" s="82"/>
      <c r="F522" s="82"/>
      <c r="G522" s="82"/>
      <c r="H522" s="82"/>
      <c r="I522" s="82"/>
      <c r="J522" s="82"/>
      <c r="K522" s="82"/>
      <c r="L522" s="82"/>
      <c r="M522" s="82"/>
      <c r="N522" s="82"/>
      <c r="O522" s="82"/>
      <c r="P522" s="82"/>
      <c r="Q522" s="82"/>
      <c r="R522" s="82"/>
      <c r="S522" s="82"/>
      <c r="T522" s="82"/>
      <c r="U522" s="82"/>
      <c r="V522" s="83"/>
    </row>
    <row r="523" spans="3:22" s="66" customFormat="1" ht="39" customHeight="1">
      <c r="C523" s="82"/>
      <c r="D523" s="82"/>
      <c r="E523" s="82"/>
      <c r="F523" s="82"/>
      <c r="G523" s="82"/>
      <c r="H523" s="82"/>
      <c r="I523" s="82"/>
      <c r="J523" s="82"/>
      <c r="K523" s="82"/>
      <c r="L523" s="82"/>
      <c r="M523" s="82"/>
      <c r="N523" s="82"/>
      <c r="O523" s="82"/>
      <c r="P523" s="82"/>
      <c r="Q523" s="82"/>
      <c r="R523" s="82"/>
      <c r="S523" s="82"/>
      <c r="T523" s="82"/>
      <c r="U523" s="82"/>
      <c r="V523" s="83"/>
    </row>
    <row r="524" spans="3:22" s="66" customFormat="1" ht="39" customHeight="1">
      <c r="C524" s="82"/>
      <c r="D524" s="82"/>
      <c r="E524" s="82"/>
      <c r="F524" s="82"/>
      <c r="G524" s="82"/>
      <c r="H524" s="82"/>
      <c r="I524" s="82"/>
      <c r="J524" s="82"/>
      <c r="K524" s="82"/>
      <c r="L524" s="82"/>
      <c r="M524" s="82"/>
      <c r="N524" s="82"/>
      <c r="O524" s="82"/>
      <c r="P524" s="82"/>
      <c r="Q524" s="82"/>
      <c r="R524" s="82"/>
      <c r="S524" s="82"/>
      <c r="T524" s="82"/>
      <c r="U524" s="82"/>
      <c r="V524" s="83"/>
    </row>
    <row r="525" spans="3:22" s="66" customFormat="1" ht="39" customHeight="1">
      <c r="C525" s="82"/>
      <c r="D525" s="82"/>
      <c r="E525" s="82"/>
      <c r="F525" s="82"/>
      <c r="G525" s="82"/>
      <c r="H525" s="82"/>
      <c r="I525" s="82"/>
      <c r="J525" s="82"/>
      <c r="K525" s="82"/>
      <c r="L525" s="82"/>
      <c r="M525" s="82"/>
      <c r="N525" s="82"/>
      <c r="O525" s="82"/>
      <c r="P525" s="82"/>
      <c r="Q525" s="82"/>
      <c r="R525" s="82"/>
      <c r="S525" s="82"/>
      <c r="T525" s="82"/>
      <c r="U525" s="82"/>
      <c r="V525" s="83"/>
    </row>
    <row r="526" spans="3:22" s="66" customFormat="1" ht="39" customHeight="1">
      <c r="C526" s="82"/>
      <c r="D526" s="82"/>
      <c r="E526" s="82"/>
      <c r="F526" s="82"/>
      <c r="G526" s="82"/>
      <c r="H526" s="82"/>
      <c r="I526" s="82"/>
      <c r="J526" s="82"/>
      <c r="K526" s="82"/>
      <c r="L526" s="82"/>
      <c r="M526" s="82"/>
      <c r="N526" s="82"/>
      <c r="O526" s="82"/>
      <c r="P526" s="82"/>
      <c r="Q526" s="82"/>
      <c r="R526" s="82"/>
      <c r="S526" s="82"/>
      <c r="T526" s="82"/>
      <c r="U526" s="82"/>
      <c r="V526" s="83"/>
    </row>
    <row r="527" spans="3:22" s="66" customFormat="1" ht="39" customHeight="1">
      <c r="C527" s="82"/>
      <c r="D527" s="82"/>
      <c r="E527" s="82"/>
      <c r="F527" s="82"/>
      <c r="G527" s="82"/>
      <c r="H527" s="82"/>
      <c r="I527" s="82"/>
      <c r="J527" s="82"/>
      <c r="K527" s="82"/>
      <c r="L527" s="82"/>
      <c r="M527" s="82"/>
      <c r="N527" s="82"/>
      <c r="O527" s="82"/>
      <c r="P527" s="82"/>
      <c r="Q527" s="82"/>
      <c r="R527" s="82"/>
      <c r="S527" s="82"/>
      <c r="T527" s="82"/>
      <c r="U527" s="82"/>
      <c r="V527" s="83"/>
    </row>
    <row r="528" spans="3:22" s="66" customFormat="1" ht="39" customHeight="1">
      <c r="C528" s="82"/>
      <c r="D528" s="82"/>
      <c r="E528" s="82"/>
      <c r="F528" s="82"/>
      <c r="G528" s="82"/>
      <c r="H528" s="82"/>
      <c r="I528" s="82"/>
      <c r="J528" s="82"/>
      <c r="K528" s="82"/>
      <c r="L528" s="82"/>
      <c r="M528" s="82"/>
      <c r="N528" s="82"/>
      <c r="O528" s="82"/>
      <c r="P528" s="82"/>
      <c r="Q528" s="82"/>
      <c r="R528" s="82"/>
      <c r="S528" s="82"/>
      <c r="T528" s="82"/>
      <c r="U528" s="82"/>
      <c r="V528" s="83"/>
    </row>
    <row r="529" spans="3:22" s="66" customFormat="1" ht="39" customHeight="1">
      <c r="C529" s="82"/>
      <c r="D529" s="82"/>
      <c r="E529" s="82"/>
      <c r="F529" s="82"/>
      <c r="G529" s="82"/>
      <c r="H529" s="82"/>
      <c r="I529" s="82"/>
      <c r="J529" s="82"/>
      <c r="K529" s="82"/>
      <c r="L529" s="82"/>
      <c r="M529" s="82"/>
      <c r="N529" s="82"/>
      <c r="O529" s="82"/>
      <c r="P529" s="82"/>
      <c r="Q529" s="82"/>
      <c r="R529" s="82"/>
      <c r="S529" s="82"/>
      <c r="T529" s="82"/>
      <c r="U529" s="82"/>
      <c r="V529" s="83"/>
    </row>
    <row r="530" spans="3:22" s="66" customFormat="1" ht="39" customHeight="1">
      <c r="C530" s="82"/>
      <c r="D530" s="82"/>
      <c r="E530" s="82"/>
      <c r="F530" s="82"/>
      <c r="G530" s="82"/>
      <c r="H530" s="82"/>
      <c r="I530" s="82"/>
      <c r="J530" s="82"/>
      <c r="K530" s="82"/>
      <c r="L530" s="82"/>
      <c r="M530" s="82"/>
      <c r="N530" s="82"/>
      <c r="O530" s="82"/>
      <c r="P530" s="82"/>
      <c r="Q530" s="82"/>
      <c r="R530" s="82"/>
      <c r="S530" s="82"/>
      <c r="T530" s="82"/>
      <c r="U530" s="82"/>
      <c r="V530" s="83"/>
    </row>
    <row r="531" spans="3:22" s="66" customFormat="1" ht="39" customHeight="1">
      <c r="C531" s="82"/>
      <c r="D531" s="82"/>
      <c r="E531" s="82"/>
      <c r="F531" s="82"/>
      <c r="G531" s="82"/>
      <c r="H531" s="82"/>
      <c r="I531" s="82"/>
      <c r="J531" s="82"/>
      <c r="K531" s="82"/>
      <c r="L531" s="82"/>
      <c r="M531" s="82"/>
      <c r="N531" s="82"/>
      <c r="O531" s="82"/>
      <c r="P531" s="82"/>
      <c r="Q531" s="82"/>
      <c r="R531" s="82"/>
      <c r="S531" s="82"/>
      <c r="T531" s="82"/>
      <c r="U531" s="82"/>
      <c r="V531" s="83"/>
    </row>
    <row r="532" spans="3:22" s="66" customFormat="1" ht="39" customHeight="1">
      <c r="C532" s="82"/>
      <c r="D532" s="82"/>
      <c r="E532" s="82"/>
      <c r="F532" s="82"/>
      <c r="G532" s="82"/>
      <c r="H532" s="82"/>
      <c r="I532" s="82"/>
      <c r="J532" s="82"/>
      <c r="K532" s="82"/>
      <c r="L532" s="82"/>
      <c r="M532" s="82"/>
      <c r="N532" s="82"/>
      <c r="O532" s="82"/>
      <c r="P532" s="82"/>
      <c r="Q532" s="82"/>
      <c r="R532" s="82"/>
      <c r="S532" s="82"/>
      <c r="T532" s="82"/>
      <c r="U532" s="82"/>
      <c r="V532" s="83"/>
    </row>
    <row r="533" spans="3:22" s="66" customFormat="1" ht="39" customHeight="1">
      <c r="C533" s="82"/>
      <c r="D533" s="82"/>
      <c r="E533" s="82"/>
      <c r="F533" s="82"/>
      <c r="G533" s="82"/>
      <c r="H533" s="82"/>
      <c r="I533" s="82"/>
      <c r="J533" s="82"/>
      <c r="K533" s="82"/>
      <c r="L533" s="82"/>
      <c r="M533" s="82"/>
      <c r="N533" s="82"/>
      <c r="O533" s="82"/>
      <c r="P533" s="82"/>
      <c r="Q533" s="82"/>
      <c r="R533" s="82"/>
      <c r="S533" s="82"/>
      <c r="T533" s="82"/>
      <c r="U533" s="82"/>
      <c r="V533" s="83"/>
    </row>
    <row r="534" spans="3:22" s="66" customFormat="1" ht="39" customHeight="1">
      <c r="C534" s="82"/>
      <c r="D534" s="82"/>
      <c r="E534" s="82"/>
      <c r="F534" s="82"/>
      <c r="G534" s="82"/>
      <c r="H534" s="82"/>
      <c r="I534" s="82"/>
      <c r="J534" s="82"/>
      <c r="K534" s="82"/>
      <c r="L534" s="82"/>
      <c r="M534" s="82"/>
      <c r="N534" s="82"/>
      <c r="O534" s="82"/>
      <c r="P534" s="82"/>
      <c r="Q534" s="82"/>
      <c r="R534" s="82"/>
      <c r="S534" s="82"/>
      <c r="T534" s="82"/>
      <c r="U534" s="82"/>
      <c r="V534" s="83"/>
    </row>
    <row r="535" spans="3:22" s="66" customFormat="1" ht="39" customHeight="1">
      <c r="C535" s="82"/>
      <c r="D535" s="82"/>
      <c r="E535" s="82"/>
      <c r="F535" s="82"/>
      <c r="G535" s="82"/>
      <c r="H535" s="82"/>
      <c r="I535" s="82"/>
      <c r="J535" s="82"/>
      <c r="K535" s="82"/>
      <c r="L535" s="82"/>
      <c r="M535" s="82"/>
      <c r="N535" s="82"/>
      <c r="O535" s="82"/>
      <c r="P535" s="82"/>
      <c r="Q535" s="82"/>
      <c r="R535" s="82"/>
      <c r="S535" s="82"/>
      <c r="T535" s="82"/>
      <c r="U535" s="82"/>
      <c r="V535" s="83"/>
    </row>
    <row r="536" spans="3:22" s="66" customFormat="1" ht="39" customHeight="1">
      <c r="C536" s="82"/>
      <c r="D536" s="82"/>
      <c r="E536" s="82"/>
      <c r="F536" s="82"/>
      <c r="G536" s="82"/>
      <c r="H536" s="82"/>
      <c r="I536" s="82"/>
      <c r="J536" s="82"/>
      <c r="K536" s="82"/>
      <c r="L536" s="82"/>
      <c r="M536" s="82"/>
      <c r="N536" s="82"/>
      <c r="O536" s="82"/>
      <c r="P536" s="82"/>
      <c r="Q536" s="82"/>
      <c r="R536" s="82"/>
      <c r="S536" s="82"/>
      <c r="T536" s="82"/>
      <c r="U536" s="82"/>
      <c r="V536" s="83"/>
    </row>
    <row r="537" spans="3:22" s="66" customFormat="1" ht="39" customHeight="1">
      <c r="C537" s="82"/>
      <c r="D537" s="82"/>
      <c r="E537" s="82"/>
      <c r="F537" s="82"/>
      <c r="G537" s="82"/>
      <c r="H537" s="82"/>
      <c r="I537" s="82"/>
      <c r="J537" s="82"/>
      <c r="K537" s="82"/>
      <c r="L537" s="82"/>
      <c r="M537" s="82"/>
      <c r="N537" s="82"/>
      <c r="O537" s="82"/>
      <c r="P537" s="82"/>
      <c r="Q537" s="82"/>
      <c r="R537" s="82"/>
      <c r="S537" s="82"/>
      <c r="T537" s="82"/>
      <c r="U537" s="82"/>
      <c r="V537" s="83"/>
    </row>
    <row r="538" spans="3:22" s="66" customFormat="1" ht="39" customHeight="1">
      <c r="C538" s="82"/>
      <c r="D538" s="82"/>
      <c r="E538" s="82"/>
      <c r="F538" s="82"/>
      <c r="G538" s="82"/>
      <c r="H538" s="82"/>
      <c r="I538" s="82"/>
      <c r="J538" s="82"/>
      <c r="K538" s="82"/>
      <c r="L538" s="82"/>
      <c r="M538" s="82"/>
      <c r="N538" s="82"/>
      <c r="O538" s="82"/>
      <c r="P538" s="82"/>
      <c r="Q538" s="82"/>
      <c r="R538" s="82"/>
      <c r="S538" s="82"/>
      <c r="T538" s="82"/>
      <c r="U538" s="82"/>
      <c r="V538" s="83"/>
    </row>
    <row r="539" spans="3:22" s="66" customFormat="1" ht="39" customHeight="1">
      <c r="C539" s="82"/>
      <c r="D539" s="82"/>
      <c r="E539" s="82"/>
      <c r="F539" s="82"/>
      <c r="G539" s="82"/>
      <c r="H539" s="82"/>
      <c r="I539" s="82"/>
      <c r="J539" s="82"/>
      <c r="K539" s="82"/>
      <c r="L539" s="82"/>
      <c r="M539" s="82"/>
      <c r="N539" s="82"/>
      <c r="O539" s="82"/>
      <c r="P539" s="82"/>
      <c r="Q539" s="82"/>
      <c r="R539" s="82"/>
      <c r="S539" s="82"/>
      <c r="T539" s="82"/>
      <c r="U539" s="82"/>
      <c r="V539" s="83"/>
    </row>
    <row r="540" spans="3:22" s="66" customFormat="1" ht="39" customHeight="1">
      <c r="C540" s="82"/>
      <c r="D540" s="82"/>
      <c r="E540" s="82"/>
      <c r="F540" s="82"/>
      <c r="G540" s="82"/>
      <c r="H540" s="82"/>
      <c r="I540" s="82"/>
      <c r="J540" s="82"/>
      <c r="K540" s="82"/>
      <c r="L540" s="82"/>
      <c r="M540" s="82"/>
      <c r="N540" s="82"/>
      <c r="O540" s="82"/>
      <c r="P540" s="82"/>
      <c r="Q540" s="82"/>
      <c r="R540" s="82"/>
      <c r="S540" s="82"/>
      <c r="T540" s="82"/>
      <c r="U540" s="82"/>
      <c r="V540" s="83"/>
    </row>
    <row r="541" spans="3:22" s="66" customFormat="1" ht="39" customHeight="1">
      <c r="C541" s="82"/>
      <c r="D541" s="82"/>
      <c r="E541" s="82"/>
      <c r="F541" s="82"/>
      <c r="G541" s="82"/>
      <c r="H541" s="82"/>
      <c r="I541" s="82"/>
      <c r="J541" s="82"/>
      <c r="K541" s="82"/>
      <c r="L541" s="82"/>
      <c r="M541" s="82"/>
      <c r="N541" s="82"/>
      <c r="O541" s="82"/>
      <c r="P541" s="82"/>
      <c r="Q541" s="82"/>
      <c r="R541" s="82"/>
      <c r="S541" s="82"/>
      <c r="T541" s="82"/>
      <c r="U541" s="82"/>
      <c r="V541" s="83"/>
    </row>
    <row r="542" spans="3:22" s="66" customFormat="1" ht="39" customHeight="1">
      <c r="C542" s="82"/>
      <c r="D542" s="82"/>
      <c r="E542" s="82"/>
      <c r="F542" s="82"/>
      <c r="G542" s="82"/>
      <c r="H542" s="82"/>
      <c r="I542" s="82"/>
      <c r="J542" s="82"/>
      <c r="K542" s="82"/>
      <c r="L542" s="82"/>
      <c r="M542" s="82"/>
      <c r="N542" s="82"/>
      <c r="O542" s="82"/>
      <c r="P542" s="82"/>
      <c r="Q542" s="82"/>
      <c r="R542" s="82"/>
      <c r="S542" s="82"/>
      <c r="T542" s="82"/>
      <c r="U542" s="82"/>
      <c r="V542" s="83"/>
    </row>
    <row r="543" spans="3:22" s="66" customFormat="1" ht="39" customHeight="1">
      <c r="C543" s="82"/>
      <c r="D543" s="82"/>
      <c r="E543" s="82"/>
      <c r="F543" s="82"/>
      <c r="G543" s="82"/>
      <c r="H543" s="82"/>
      <c r="I543" s="82"/>
      <c r="J543" s="82"/>
      <c r="K543" s="82"/>
      <c r="L543" s="82"/>
      <c r="M543" s="82"/>
      <c r="N543" s="82"/>
      <c r="O543" s="82"/>
      <c r="P543" s="82"/>
      <c r="Q543" s="82"/>
      <c r="R543" s="82"/>
      <c r="S543" s="82"/>
      <c r="T543" s="82"/>
      <c r="U543" s="82"/>
      <c r="V543" s="83"/>
    </row>
    <row r="544" spans="3:22" s="66" customFormat="1" ht="39" customHeight="1">
      <c r="C544" s="82"/>
      <c r="D544" s="82"/>
      <c r="E544" s="82"/>
      <c r="F544" s="82"/>
      <c r="G544" s="82"/>
      <c r="H544" s="82"/>
      <c r="I544" s="82"/>
      <c r="J544" s="82"/>
      <c r="K544" s="82"/>
      <c r="L544" s="82"/>
      <c r="M544" s="82"/>
      <c r="N544" s="82"/>
      <c r="O544" s="82"/>
      <c r="P544" s="82"/>
      <c r="Q544" s="82"/>
      <c r="R544" s="82"/>
      <c r="S544" s="82"/>
      <c r="T544" s="82"/>
      <c r="U544" s="82"/>
      <c r="V544" s="83"/>
    </row>
    <row r="545" spans="3:22" s="66" customFormat="1" ht="39" customHeight="1">
      <c r="C545" s="82"/>
      <c r="D545" s="82"/>
      <c r="E545" s="82"/>
      <c r="F545" s="82"/>
      <c r="G545" s="82"/>
      <c r="H545" s="82"/>
      <c r="I545" s="82"/>
      <c r="J545" s="82"/>
      <c r="K545" s="82"/>
      <c r="L545" s="82"/>
      <c r="M545" s="82"/>
      <c r="N545" s="82"/>
      <c r="O545" s="82"/>
      <c r="P545" s="82"/>
      <c r="Q545" s="82"/>
      <c r="R545" s="82"/>
      <c r="S545" s="82"/>
      <c r="T545" s="82"/>
      <c r="U545" s="82"/>
      <c r="V545" s="83"/>
    </row>
    <row r="546" spans="3:22" s="66" customFormat="1" ht="39" customHeight="1">
      <c r="C546" s="82"/>
      <c r="D546" s="82"/>
      <c r="E546" s="82"/>
      <c r="F546" s="82"/>
      <c r="G546" s="82"/>
      <c r="H546" s="82"/>
      <c r="I546" s="82"/>
      <c r="J546" s="82"/>
      <c r="K546" s="82"/>
      <c r="L546" s="82"/>
      <c r="M546" s="82"/>
      <c r="N546" s="82"/>
      <c r="O546" s="82"/>
      <c r="P546" s="82"/>
      <c r="Q546" s="82"/>
      <c r="R546" s="82"/>
      <c r="S546" s="82"/>
      <c r="T546" s="82"/>
      <c r="U546" s="82"/>
      <c r="V546" s="83"/>
    </row>
    <row r="547" spans="3:22" s="66" customFormat="1" ht="39" customHeight="1">
      <c r="C547" s="82"/>
      <c r="D547" s="82"/>
      <c r="E547" s="82"/>
      <c r="F547" s="82"/>
      <c r="G547" s="82"/>
      <c r="H547" s="82"/>
      <c r="I547" s="82"/>
      <c r="J547" s="82"/>
      <c r="K547" s="82"/>
      <c r="L547" s="82"/>
      <c r="M547" s="82"/>
      <c r="N547" s="82"/>
      <c r="O547" s="82"/>
      <c r="P547" s="82"/>
      <c r="Q547" s="82"/>
      <c r="R547" s="82"/>
      <c r="S547" s="82"/>
      <c r="T547" s="82"/>
      <c r="U547" s="82"/>
      <c r="V547" s="83"/>
    </row>
    <row r="548" spans="3:22" s="66" customFormat="1" ht="39" customHeight="1">
      <c r="C548" s="82"/>
      <c r="D548" s="82"/>
      <c r="E548" s="82"/>
      <c r="F548" s="82"/>
      <c r="G548" s="82"/>
      <c r="H548" s="82"/>
      <c r="I548" s="82"/>
      <c r="J548" s="82"/>
      <c r="K548" s="82"/>
      <c r="L548" s="82"/>
      <c r="M548" s="82"/>
      <c r="N548" s="82"/>
      <c r="O548" s="82"/>
      <c r="P548" s="82"/>
      <c r="Q548" s="82"/>
      <c r="R548" s="82"/>
      <c r="S548" s="82"/>
      <c r="T548" s="82"/>
      <c r="U548" s="82"/>
      <c r="V548" s="83"/>
    </row>
    <row r="549" spans="3:22" s="66" customFormat="1" ht="39" customHeight="1">
      <c r="C549" s="82"/>
      <c r="D549" s="82"/>
      <c r="E549" s="82"/>
      <c r="F549" s="82"/>
      <c r="G549" s="82"/>
      <c r="H549" s="82"/>
      <c r="I549" s="82"/>
      <c r="J549" s="82"/>
      <c r="K549" s="82"/>
      <c r="L549" s="82"/>
      <c r="M549" s="82"/>
      <c r="N549" s="82"/>
      <c r="O549" s="82"/>
      <c r="P549" s="82"/>
      <c r="Q549" s="82"/>
      <c r="R549" s="82"/>
      <c r="S549" s="82"/>
      <c r="T549" s="82"/>
      <c r="U549" s="82"/>
      <c r="V549" s="83"/>
    </row>
    <row r="550" spans="3:22" s="66" customFormat="1" ht="39" customHeight="1">
      <c r="C550" s="82"/>
      <c r="D550" s="82"/>
      <c r="E550" s="82"/>
      <c r="F550" s="82"/>
      <c r="G550" s="82"/>
      <c r="H550" s="82"/>
      <c r="I550" s="82"/>
      <c r="J550" s="82"/>
      <c r="K550" s="82"/>
      <c r="L550" s="82"/>
      <c r="M550" s="82"/>
      <c r="N550" s="82"/>
      <c r="O550" s="82"/>
      <c r="P550" s="82"/>
      <c r="Q550" s="82"/>
      <c r="R550" s="82"/>
      <c r="S550" s="82"/>
      <c r="T550" s="82"/>
      <c r="U550" s="82"/>
      <c r="V550" s="83"/>
    </row>
    <row r="551" spans="3:22" s="66" customFormat="1" ht="39" customHeight="1">
      <c r="C551" s="82"/>
      <c r="D551" s="82"/>
      <c r="E551" s="82"/>
      <c r="F551" s="82"/>
      <c r="G551" s="82"/>
      <c r="H551" s="82"/>
      <c r="I551" s="82"/>
      <c r="J551" s="82"/>
      <c r="K551" s="82"/>
      <c r="L551" s="82"/>
      <c r="M551" s="82"/>
      <c r="N551" s="82"/>
      <c r="O551" s="82"/>
      <c r="P551" s="82"/>
      <c r="Q551" s="82"/>
      <c r="R551" s="82"/>
      <c r="S551" s="82"/>
      <c r="T551" s="82"/>
      <c r="U551" s="82"/>
      <c r="V551" s="83"/>
    </row>
    <row r="552" spans="3:22" s="66" customFormat="1" ht="39" customHeight="1">
      <c r="C552" s="82"/>
      <c r="D552" s="82"/>
      <c r="E552" s="82"/>
      <c r="F552" s="82"/>
      <c r="G552" s="82"/>
      <c r="H552" s="82"/>
      <c r="I552" s="82"/>
      <c r="J552" s="82"/>
      <c r="K552" s="82"/>
      <c r="L552" s="82"/>
      <c r="M552" s="82"/>
      <c r="N552" s="82"/>
      <c r="O552" s="82"/>
      <c r="P552" s="82"/>
      <c r="Q552" s="82"/>
      <c r="R552" s="82"/>
      <c r="S552" s="82"/>
      <c r="T552" s="82"/>
      <c r="U552" s="82"/>
      <c r="V552" s="83"/>
    </row>
    <row r="553" spans="3:22" s="66" customFormat="1" ht="39" customHeight="1">
      <c r="C553" s="82"/>
      <c r="D553" s="82"/>
      <c r="E553" s="82"/>
      <c r="F553" s="82"/>
      <c r="G553" s="82"/>
      <c r="H553" s="82"/>
      <c r="I553" s="82"/>
      <c r="J553" s="82"/>
      <c r="K553" s="82"/>
      <c r="L553" s="82"/>
      <c r="M553" s="82"/>
      <c r="N553" s="82"/>
      <c r="O553" s="82"/>
      <c r="P553" s="82"/>
      <c r="Q553" s="82"/>
      <c r="R553" s="82"/>
      <c r="S553" s="82"/>
      <c r="T553" s="82"/>
      <c r="U553" s="82"/>
      <c r="V553" s="83"/>
    </row>
    <row r="554" spans="3:22" s="66" customFormat="1" ht="39" customHeight="1">
      <c r="C554" s="82"/>
      <c r="D554" s="82"/>
      <c r="E554" s="82"/>
      <c r="F554" s="82"/>
      <c r="G554" s="82"/>
      <c r="H554" s="82"/>
      <c r="I554" s="82"/>
      <c r="J554" s="82"/>
      <c r="K554" s="82"/>
      <c r="L554" s="82"/>
      <c r="M554" s="82"/>
      <c r="N554" s="82"/>
      <c r="O554" s="82"/>
      <c r="P554" s="82"/>
      <c r="Q554" s="82"/>
      <c r="R554" s="82"/>
      <c r="S554" s="82"/>
      <c r="T554" s="82"/>
      <c r="U554" s="82"/>
      <c r="V554" s="83"/>
    </row>
    <row r="555" spans="3:22" s="66" customFormat="1" ht="39" customHeight="1">
      <c r="C555" s="82"/>
      <c r="D555" s="82"/>
      <c r="E555" s="82"/>
      <c r="F555" s="82"/>
      <c r="G555" s="82"/>
      <c r="H555" s="82"/>
      <c r="I555" s="82"/>
      <c r="J555" s="82"/>
      <c r="K555" s="82"/>
      <c r="L555" s="82"/>
      <c r="M555" s="82"/>
      <c r="N555" s="82"/>
      <c r="O555" s="82"/>
      <c r="P555" s="82"/>
      <c r="Q555" s="82"/>
      <c r="R555" s="82"/>
      <c r="S555" s="82"/>
      <c r="T555" s="82"/>
      <c r="U555" s="82"/>
      <c r="V555" s="83"/>
    </row>
    <row r="556" spans="3:22" s="66" customFormat="1" ht="39" customHeight="1">
      <c r="C556" s="82"/>
      <c r="D556" s="82"/>
      <c r="E556" s="82"/>
      <c r="F556" s="82"/>
      <c r="G556" s="82"/>
      <c r="H556" s="82"/>
      <c r="I556" s="82"/>
      <c r="J556" s="82"/>
      <c r="K556" s="82"/>
      <c r="L556" s="82"/>
      <c r="M556" s="82"/>
      <c r="N556" s="82"/>
      <c r="O556" s="82"/>
      <c r="P556" s="82"/>
      <c r="Q556" s="82"/>
      <c r="R556" s="82"/>
      <c r="S556" s="82"/>
      <c r="T556" s="82"/>
      <c r="U556" s="82"/>
      <c r="V556" s="83"/>
    </row>
    <row r="557" spans="3:22" s="66" customFormat="1" ht="39" customHeight="1">
      <c r="C557" s="82"/>
      <c r="D557" s="82"/>
      <c r="E557" s="82"/>
      <c r="F557" s="82"/>
      <c r="G557" s="82"/>
      <c r="H557" s="82"/>
      <c r="I557" s="82"/>
      <c r="J557" s="82"/>
      <c r="K557" s="82"/>
      <c r="L557" s="82"/>
      <c r="M557" s="82"/>
      <c r="N557" s="82"/>
      <c r="O557" s="82"/>
      <c r="P557" s="82"/>
      <c r="Q557" s="82"/>
      <c r="R557" s="82"/>
      <c r="S557" s="82"/>
      <c r="T557" s="82"/>
      <c r="U557" s="82"/>
      <c r="V557" s="83"/>
    </row>
    <row r="558" spans="3:22" s="66" customFormat="1" ht="39" customHeight="1">
      <c r="C558" s="82"/>
      <c r="D558" s="82"/>
      <c r="E558" s="82"/>
      <c r="F558" s="82"/>
      <c r="G558" s="82"/>
      <c r="H558" s="82"/>
      <c r="I558" s="82"/>
      <c r="J558" s="82"/>
      <c r="K558" s="82"/>
      <c r="L558" s="82"/>
      <c r="M558" s="82"/>
      <c r="N558" s="82"/>
      <c r="O558" s="82"/>
      <c r="P558" s="82"/>
      <c r="Q558" s="82"/>
      <c r="R558" s="82"/>
      <c r="S558" s="82"/>
      <c r="T558" s="82"/>
      <c r="U558" s="82"/>
      <c r="V558" s="83"/>
    </row>
    <row r="559" spans="3:22" s="66" customFormat="1" ht="39" customHeight="1">
      <c r="C559" s="82"/>
      <c r="D559" s="82"/>
      <c r="E559" s="82"/>
      <c r="F559" s="82"/>
      <c r="G559" s="82"/>
      <c r="H559" s="82"/>
      <c r="I559" s="82"/>
      <c r="J559" s="82"/>
      <c r="K559" s="82"/>
      <c r="L559" s="82"/>
      <c r="M559" s="82"/>
      <c r="N559" s="82"/>
      <c r="O559" s="82"/>
      <c r="P559" s="82"/>
      <c r="Q559" s="82"/>
      <c r="R559" s="82"/>
      <c r="S559" s="82"/>
      <c r="T559" s="82"/>
      <c r="U559" s="82"/>
      <c r="V559" s="83"/>
    </row>
    <row r="560" spans="3:22" s="66" customFormat="1" ht="39" customHeight="1">
      <c r="C560" s="82"/>
      <c r="D560" s="82"/>
      <c r="E560" s="82"/>
      <c r="F560" s="82"/>
      <c r="G560" s="82"/>
      <c r="H560" s="82"/>
      <c r="I560" s="82"/>
      <c r="J560" s="82"/>
      <c r="K560" s="82"/>
      <c r="L560" s="82"/>
      <c r="M560" s="82"/>
      <c r="N560" s="82"/>
      <c r="O560" s="82"/>
      <c r="P560" s="82"/>
      <c r="Q560" s="82"/>
      <c r="R560" s="82"/>
      <c r="S560" s="82"/>
      <c r="T560" s="82"/>
      <c r="U560" s="82"/>
      <c r="V560" s="83"/>
    </row>
    <row r="561" spans="3:22" s="66" customFormat="1" ht="39" customHeight="1">
      <c r="C561" s="82"/>
      <c r="D561" s="82"/>
      <c r="E561" s="82"/>
      <c r="F561" s="82"/>
      <c r="G561" s="82"/>
      <c r="H561" s="82"/>
      <c r="I561" s="82"/>
      <c r="J561" s="82"/>
      <c r="K561" s="82"/>
      <c r="L561" s="82"/>
      <c r="M561" s="82"/>
      <c r="N561" s="82"/>
      <c r="O561" s="82"/>
      <c r="P561" s="82"/>
      <c r="Q561" s="82"/>
      <c r="R561" s="82"/>
      <c r="S561" s="82"/>
      <c r="T561" s="82"/>
      <c r="U561" s="82"/>
      <c r="V561" s="83"/>
    </row>
    <row r="562" spans="3:22" s="66" customFormat="1" ht="39" customHeight="1">
      <c r="C562" s="82"/>
      <c r="D562" s="82"/>
      <c r="E562" s="82"/>
      <c r="F562" s="82"/>
      <c r="G562" s="82"/>
      <c r="H562" s="82"/>
      <c r="I562" s="82"/>
      <c r="J562" s="82"/>
      <c r="K562" s="82"/>
      <c r="L562" s="82"/>
      <c r="M562" s="82"/>
      <c r="N562" s="82"/>
      <c r="O562" s="82"/>
      <c r="P562" s="82"/>
      <c r="Q562" s="82"/>
      <c r="R562" s="82"/>
      <c r="S562" s="82"/>
      <c r="T562" s="82"/>
      <c r="U562" s="82"/>
      <c r="V562" s="83"/>
    </row>
    <row r="563" spans="3:22" s="66" customFormat="1" ht="39" customHeight="1">
      <c r="C563" s="82"/>
      <c r="D563" s="82"/>
      <c r="E563" s="82"/>
      <c r="F563" s="82"/>
      <c r="G563" s="82"/>
      <c r="H563" s="82"/>
      <c r="I563" s="82"/>
      <c r="J563" s="82"/>
      <c r="K563" s="82"/>
      <c r="L563" s="82"/>
      <c r="M563" s="82"/>
      <c r="N563" s="82"/>
      <c r="O563" s="82"/>
      <c r="P563" s="82"/>
      <c r="Q563" s="82"/>
      <c r="R563" s="82"/>
      <c r="S563" s="82"/>
      <c r="T563" s="82"/>
      <c r="U563" s="82"/>
      <c r="V563" s="83"/>
    </row>
    <row r="564" spans="3:22" s="66" customFormat="1" ht="39" customHeight="1">
      <c r="C564" s="82"/>
      <c r="D564" s="82"/>
      <c r="E564" s="82"/>
      <c r="F564" s="82"/>
      <c r="G564" s="82"/>
      <c r="H564" s="82"/>
      <c r="I564" s="82"/>
      <c r="J564" s="82"/>
      <c r="K564" s="82"/>
      <c r="L564" s="82"/>
      <c r="M564" s="82"/>
      <c r="N564" s="82"/>
      <c r="O564" s="82"/>
      <c r="P564" s="82"/>
      <c r="Q564" s="82"/>
      <c r="R564" s="82"/>
      <c r="S564" s="82"/>
      <c r="T564" s="82"/>
      <c r="U564" s="82"/>
      <c r="V564" s="83"/>
    </row>
    <row r="565" spans="3:22" s="66" customFormat="1" ht="39" customHeight="1">
      <c r="C565" s="82"/>
      <c r="D565" s="82"/>
      <c r="E565" s="82"/>
      <c r="F565" s="82"/>
      <c r="G565" s="82"/>
      <c r="H565" s="82"/>
      <c r="I565" s="82"/>
      <c r="J565" s="82"/>
      <c r="K565" s="82"/>
      <c r="L565" s="82"/>
      <c r="M565" s="82"/>
      <c r="N565" s="82"/>
      <c r="O565" s="82"/>
      <c r="P565" s="82"/>
      <c r="Q565" s="82"/>
      <c r="R565" s="82"/>
      <c r="S565" s="82"/>
      <c r="T565" s="82"/>
      <c r="U565" s="82"/>
      <c r="V565" s="83"/>
    </row>
    <row r="566" spans="3:22" s="66" customFormat="1" ht="39" customHeight="1">
      <c r="C566" s="82"/>
      <c r="D566" s="82"/>
      <c r="E566" s="82"/>
      <c r="F566" s="82"/>
      <c r="G566" s="82"/>
      <c r="H566" s="82"/>
      <c r="I566" s="82"/>
      <c r="J566" s="82"/>
      <c r="K566" s="82"/>
      <c r="L566" s="82"/>
      <c r="M566" s="82"/>
      <c r="N566" s="82"/>
      <c r="O566" s="82"/>
      <c r="P566" s="82"/>
      <c r="Q566" s="82"/>
      <c r="R566" s="82"/>
      <c r="S566" s="82"/>
      <c r="T566" s="82"/>
      <c r="U566" s="82"/>
      <c r="V566" s="83"/>
    </row>
    <row r="567" spans="3:22" s="66" customFormat="1" ht="39" customHeight="1">
      <c r="C567" s="82"/>
      <c r="D567" s="82"/>
      <c r="E567" s="82"/>
      <c r="F567" s="82"/>
      <c r="G567" s="82"/>
      <c r="H567" s="82"/>
      <c r="I567" s="82"/>
      <c r="J567" s="82"/>
      <c r="K567" s="82"/>
      <c r="L567" s="82"/>
      <c r="M567" s="82"/>
      <c r="N567" s="82"/>
      <c r="O567" s="82"/>
      <c r="P567" s="82"/>
      <c r="Q567" s="82"/>
      <c r="R567" s="82"/>
      <c r="S567" s="82"/>
      <c r="T567" s="82"/>
      <c r="U567" s="82"/>
      <c r="V567" s="83"/>
    </row>
    <row r="568" spans="3:22" s="66" customFormat="1" ht="39" customHeight="1">
      <c r="C568" s="82"/>
      <c r="D568" s="82"/>
      <c r="E568" s="82"/>
      <c r="F568" s="82"/>
      <c r="G568" s="82"/>
      <c r="H568" s="82"/>
      <c r="I568" s="82"/>
      <c r="J568" s="82"/>
      <c r="K568" s="82"/>
      <c r="L568" s="82"/>
      <c r="M568" s="82"/>
      <c r="N568" s="82"/>
      <c r="O568" s="82"/>
      <c r="P568" s="82"/>
      <c r="Q568" s="82"/>
      <c r="R568" s="82"/>
      <c r="S568" s="82"/>
      <c r="T568" s="82"/>
      <c r="U568" s="82"/>
      <c r="V568" s="83"/>
    </row>
    <row r="569" spans="3:22" s="66" customFormat="1" ht="39" customHeight="1">
      <c r="C569" s="82"/>
      <c r="D569" s="82"/>
      <c r="E569" s="82"/>
      <c r="F569" s="82"/>
      <c r="G569" s="82"/>
      <c r="H569" s="82"/>
      <c r="I569" s="82"/>
      <c r="J569" s="82"/>
      <c r="K569" s="82"/>
      <c r="L569" s="82"/>
      <c r="M569" s="82"/>
      <c r="N569" s="82"/>
      <c r="O569" s="82"/>
      <c r="P569" s="82"/>
      <c r="Q569" s="82"/>
      <c r="R569" s="82"/>
      <c r="S569" s="82"/>
      <c r="T569" s="82"/>
      <c r="U569" s="82"/>
      <c r="V569" s="83"/>
    </row>
    <row r="570" spans="3:22" s="66" customFormat="1" ht="39" customHeight="1">
      <c r="C570" s="82"/>
      <c r="D570" s="82"/>
      <c r="E570" s="82"/>
      <c r="F570" s="82"/>
      <c r="G570" s="82"/>
      <c r="H570" s="82"/>
      <c r="I570" s="82"/>
      <c r="J570" s="82"/>
      <c r="K570" s="82"/>
      <c r="L570" s="82"/>
      <c r="M570" s="82"/>
      <c r="N570" s="82"/>
      <c r="O570" s="82"/>
      <c r="P570" s="82"/>
      <c r="Q570" s="82"/>
      <c r="R570" s="82"/>
      <c r="S570" s="82"/>
      <c r="T570" s="82"/>
      <c r="U570" s="82"/>
      <c r="V570" s="83"/>
    </row>
    <row r="571" spans="3:22" s="66" customFormat="1" ht="39" customHeight="1">
      <c r="C571" s="82"/>
      <c r="D571" s="82"/>
      <c r="E571" s="82"/>
      <c r="F571" s="82"/>
      <c r="G571" s="82"/>
      <c r="H571" s="82"/>
      <c r="I571" s="82"/>
      <c r="J571" s="82"/>
      <c r="K571" s="82"/>
      <c r="L571" s="82"/>
      <c r="M571" s="82"/>
      <c r="N571" s="82"/>
      <c r="O571" s="82"/>
      <c r="P571" s="82"/>
      <c r="Q571" s="82"/>
      <c r="R571" s="82"/>
      <c r="S571" s="82"/>
      <c r="T571" s="82"/>
      <c r="U571" s="82"/>
      <c r="V571" s="83"/>
    </row>
    <row r="572" spans="3:22" s="66" customFormat="1" ht="39" customHeight="1">
      <c r="C572" s="82"/>
      <c r="D572" s="82"/>
      <c r="E572" s="82"/>
      <c r="F572" s="82"/>
      <c r="G572" s="82"/>
      <c r="H572" s="82"/>
      <c r="I572" s="82"/>
      <c r="J572" s="82"/>
      <c r="K572" s="82"/>
      <c r="L572" s="82"/>
      <c r="M572" s="82"/>
      <c r="N572" s="82"/>
      <c r="O572" s="82"/>
      <c r="P572" s="82"/>
      <c r="Q572" s="82"/>
      <c r="R572" s="82"/>
      <c r="S572" s="82"/>
      <c r="T572" s="82"/>
      <c r="U572" s="82"/>
      <c r="V572" s="83"/>
    </row>
    <row r="573" spans="3:22" s="66" customFormat="1" ht="39" customHeight="1">
      <c r="C573" s="82"/>
      <c r="D573" s="82"/>
      <c r="E573" s="82"/>
      <c r="F573" s="82"/>
      <c r="G573" s="82"/>
      <c r="H573" s="82"/>
      <c r="I573" s="82"/>
      <c r="J573" s="82"/>
      <c r="K573" s="82"/>
      <c r="L573" s="82"/>
      <c r="M573" s="82"/>
      <c r="N573" s="82"/>
      <c r="O573" s="82"/>
      <c r="P573" s="82"/>
      <c r="Q573" s="82"/>
      <c r="R573" s="82"/>
      <c r="S573" s="82"/>
      <c r="T573" s="82"/>
      <c r="U573" s="82"/>
      <c r="V573" s="83"/>
    </row>
    <row r="574" spans="3:22" s="66" customFormat="1" ht="39" customHeight="1">
      <c r="C574" s="82"/>
      <c r="D574" s="82"/>
      <c r="E574" s="82"/>
      <c r="F574" s="82"/>
      <c r="G574" s="82"/>
      <c r="H574" s="82"/>
      <c r="I574" s="82"/>
      <c r="J574" s="82"/>
      <c r="K574" s="82"/>
      <c r="L574" s="82"/>
      <c r="M574" s="82"/>
      <c r="N574" s="82"/>
      <c r="O574" s="82"/>
      <c r="P574" s="82"/>
      <c r="Q574" s="82"/>
      <c r="R574" s="82"/>
      <c r="S574" s="82"/>
      <c r="T574" s="82"/>
      <c r="U574" s="82"/>
      <c r="V574" s="83"/>
    </row>
    <row r="575" spans="3:22" s="66" customFormat="1" ht="39" customHeight="1">
      <c r="C575" s="82"/>
      <c r="D575" s="82"/>
      <c r="E575" s="82"/>
      <c r="F575" s="82"/>
      <c r="G575" s="82"/>
      <c r="H575" s="82"/>
      <c r="I575" s="82"/>
      <c r="J575" s="82"/>
      <c r="K575" s="82"/>
      <c r="L575" s="82"/>
      <c r="M575" s="82"/>
      <c r="N575" s="82"/>
      <c r="O575" s="82"/>
      <c r="P575" s="82"/>
      <c r="Q575" s="82"/>
      <c r="R575" s="82"/>
      <c r="S575" s="82"/>
      <c r="T575" s="82"/>
      <c r="U575" s="82"/>
      <c r="V575" s="83"/>
    </row>
    <row r="576" spans="3:22" s="66" customFormat="1" ht="39" customHeight="1">
      <c r="C576" s="82"/>
      <c r="D576" s="82"/>
      <c r="E576" s="82"/>
      <c r="F576" s="82"/>
      <c r="G576" s="82"/>
      <c r="H576" s="82"/>
      <c r="I576" s="82"/>
      <c r="J576" s="82"/>
      <c r="K576" s="82"/>
      <c r="L576" s="82"/>
      <c r="M576" s="82"/>
      <c r="N576" s="82"/>
      <c r="O576" s="82"/>
      <c r="P576" s="82"/>
      <c r="Q576" s="82"/>
      <c r="R576" s="82"/>
      <c r="S576" s="82"/>
      <c r="T576" s="82"/>
      <c r="U576" s="82"/>
      <c r="V576" s="83"/>
    </row>
    <row r="577" spans="3:22" s="66" customFormat="1" ht="39" customHeight="1">
      <c r="C577" s="82"/>
      <c r="D577" s="82"/>
      <c r="E577" s="82"/>
      <c r="F577" s="82"/>
      <c r="G577" s="82"/>
      <c r="H577" s="82"/>
      <c r="I577" s="82"/>
      <c r="J577" s="82"/>
      <c r="K577" s="82"/>
      <c r="L577" s="82"/>
      <c r="M577" s="82"/>
      <c r="N577" s="82"/>
      <c r="O577" s="82"/>
      <c r="P577" s="82"/>
      <c r="Q577" s="82"/>
      <c r="R577" s="82"/>
      <c r="S577" s="82"/>
      <c r="T577" s="82"/>
      <c r="U577" s="82"/>
      <c r="V577" s="83"/>
    </row>
    <row r="578" spans="3:22" s="66" customFormat="1" ht="39" customHeight="1">
      <c r="C578" s="82"/>
      <c r="D578" s="82"/>
      <c r="E578" s="82"/>
      <c r="F578" s="82"/>
      <c r="G578" s="82"/>
      <c r="H578" s="82"/>
      <c r="I578" s="82"/>
      <c r="J578" s="82"/>
      <c r="K578" s="82"/>
      <c r="L578" s="82"/>
      <c r="M578" s="82"/>
      <c r="N578" s="82"/>
      <c r="O578" s="82"/>
      <c r="P578" s="82"/>
      <c r="Q578" s="82"/>
      <c r="R578" s="82"/>
      <c r="S578" s="82"/>
      <c r="T578" s="82"/>
      <c r="U578" s="82"/>
      <c r="V578" s="83"/>
    </row>
    <row r="579" spans="3:22" s="66" customFormat="1" ht="39" customHeight="1">
      <c r="C579" s="82"/>
      <c r="D579" s="82"/>
      <c r="E579" s="82"/>
      <c r="F579" s="82"/>
      <c r="G579" s="82"/>
      <c r="H579" s="82"/>
      <c r="I579" s="82"/>
      <c r="J579" s="82"/>
      <c r="K579" s="82"/>
      <c r="L579" s="82"/>
      <c r="M579" s="82"/>
      <c r="N579" s="82"/>
      <c r="O579" s="82"/>
      <c r="P579" s="82"/>
      <c r="Q579" s="82"/>
      <c r="R579" s="82"/>
      <c r="S579" s="82"/>
      <c r="T579" s="82"/>
      <c r="U579" s="82"/>
      <c r="V579" s="83"/>
    </row>
    <row r="580" spans="3:22" s="66" customFormat="1" ht="39" customHeight="1">
      <c r="C580" s="82"/>
      <c r="D580" s="82"/>
      <c r="E580" s="82"/>
      <c r="F580" s="82"/>
      <c r="G580" s="82"/>
      <c r="H580" s="82"/>
      <c r="I580" s="82"/>
      <c r="J580" s="82"/>
      <c r="K580" s="82"/>
      <c r="L580" s="82"/>
      <c r="M580" s="82"/>
      <c r="N580" s="82"/>
      <c r="O580" s="82"/>
      <c r="P580" s="82"/>
      <c r="Q580" s="82"/>
      <c r="R580" s="82"/>
      <c r="S580" s="82"/>
      <c r="T580" s="82"/>
      <c r="U580" s="82"/>
      <c r="V580" s="83"/>
    </row>
    <row r="581" spans="3:22" s="66" customFormat="1" ht="39" customHeight="1">
      <c r="C581" s="82"/>
      <c r="D581" s="82"/>
      <c r="E581" s="82"/>
      <c r="F581" s="82"/>
      <c r="G581" s="82"/>
      <c r="H581" s="82"/>
      <c r="I581" s="82"/>
      <c r="J581" s="82"/>
      <c r="K581" s="82"/>
      <c r="L581" s="82"/>
      <c r="M581" s="82"/>
      <c r="N581" s="82"/>
      <c r="O581" s="82"/>
      <c r="P581" s="82"/>
      <c r="Q581" s="82"/>
      <c r="R581" s="82"/>
      <c r="S581" s="82"/>
      <c r="T581" s="82"/>
      <c r="U581" s="82"/>
      <c r="V581" s="83"/>
    </row>
    <row r="582" spans="3:22" s="66" customFormat="1" ht="39" customHeight="1">
      <c r="C582" s="82"/>
      <c r="D582" s="82"/>
      <c r="E582" s="82"/>
      <c r="F582" s="82"/>
      <c r="G582" s="82"/>
      <c r="H582" s="82"/>
      <c r="I582" s="82"/>
      <c r="J582" s="82"/>
      <c r="K582" s="82"/>
      <c r="L582" s="82"/>
      <c r="M582" s="82"/>
      <c r="N582" s="82"/>
      <c r="O582" s="82"/>
      <c r="P582" s="82"/>
      <c r="Q582" s="82"/>
      <c r="R582" s="82"/>
      <c r="S582" s="82"/>
      <c r="T582" s="82"/>
      <c r="U582" s="82"/>
      <c r="V582" s="83"/>
    </row>
    <row r="583" spans="3:22" s="66" customFormat="1" ht="39" customHeight="1">
      <c r="C583" s="82"/>
      <c r="D583" s="82"/>
      <c r="E583" s="82"/>
      <c r="F583" s="82"/>
      <c r="G583" s="82"/>
      <c r="H583" s="82"/>
      <c r="I583" s="82"/>
      <c r="J583" s="82"/>
      <c r="K583" s="82"/>
      <c r="L583" s="82"/>
      <c r="M583" s="82"/>
      <c r="N583" s="82"/>
      <c r="O583" s="82"/>
      <c r="P583" s="82"/>
      <c r="Q583" s="82"/>
      <c r="R583" s="82"/>
      <c r="S583" s="82"/>
      <c r="T583" s="82"/>
      <c r="U583" s="82"/>
      <c r="V583" s="83"/>
    </row>
    <row r="584" spans="3:22" s="66" customFormat="1" ht="39" customHeight="1">
      <c r="C584" s="82"/>
      <c r="D584" s="82"/>
      <c r="E584" s="82"/>
      <c r="F584" s="82"/>
      <c r="G584" s="82"/>
      <c r="H584" s="82"/>
      <c r="I584" s="82"/>
      <c r="J584" s="82"/>
      <c r="K584" s="82"/>
      <c r="L584" s="82"/>
      <c r="M584" s="82"/>
      <c r="N584" s="82"/>
      <c r="O584" s="82"/>
      <c r="P584" s="82"/>
      <c r="Q584" s="82"/>
      <c r="R584" s="82"/>
      <c r="S584" s="82"/>
      <c r="T584" s="82"/>
      <c r="U584" s="82"/>
      <c r="V584" s="83"/>
    </row>
    <row r="585" spans="3:22" s="66" customFormat="1" ht="39" customHeight="1">
      <c r="C585" s="82"/>
      <c r="D585" s="82"/>
      <c r="E585" s="82"/>
      <c r="F585" s="82"/>
      <c r="G585" s="82"/>
      <c r="H585" s="82"/>
      <c r="I585" s="82"/>
      <c r="J585" s="82"/>
      <c r="K585" s="82"/>
      <c r="L585" s="82"/>
      <c r="M585" s="82"/>
      <c r="N585" s="82"/>
      <c r="O585" s="82"/>
      <c r="P585" s="82"/>
      <c r="Q585" s="82"/>
      <c r="R585" s="82"/>
      <c r="S585" s="82"/>
      <c r="T585" s="82"/>
      <c r="U585" s="82"/>
      <c r="V585" s="83"/>
    </row>
    <row r="586" spans="3:22" s="66" customFormat="1" ht="39" customHeight="1">
      <c r="C586" s="82"/>
      <c r="D586" s="82"/>
      <c r="E586" s="82"/>
      <c r="F586" s="82"/>
      <c r="G586" s="82"/>
      <c r="H586" s="82"/>
      <c r="I586" s="82"/>
      <c r="J586" s="82"/>
      <c r="K586" s="82"/>
      <c r="L586" s="82"/>
      <c r="M586" s="82"/>
      <c r="N586" s="82"/>
      <c r="O586" s="82"/>
      <c r="P586" s="82"/>
      <c r="Q586" s="82"/>
      <c r="R586" s="82"/>
      <c r="S586" s="82"/>
      <c r="T586" s="82"/>
      <c r="U586" s="82"/>
      <c r="V586" s="83"/>
    </row>
    <row r="587" spans="3:22" s="66" customFormat="1" ht="39" customHeight="1">
      <c r="C587" s="82"/>
      <c r="D587" s="82"/>
      <c r="E587" s="82"/>
      <c r="F587" s="82"/>
      <c r="G587" s="82"/>
      <c r="H587" s="82"/>
      <c r="I587" s="82"/>
      <c r="J587" s="82"/>
      <c r="K587" s="82"/>
      <c r="L587" s="82"/>
      <c r="M587" s="82"/>
      <c r="N587" s="82"/>
      <c r="O587" s="82"/>
      <c r="P587" s="82"/>
      <c r="Q587" s="82"/>
      <c r="R587" s="82"/>
      <c r="S587" s="82"/>
      <c r="T587" s="82"/>
      <c r="U587" s="82"/>
      <c r="V587" s="83"/>
    </row>
    <row r="588" spans="3:22" s="66" customFormat="1" ht="39" customHeight="1">
      <c r="C588" s="82"/>
      <c r="D588" s="82"/>
      <c r="E588" s="82"/>
      <c r="F588" s="82"/>
      <c r="G588" s="82"/>
      <c r="H588" s="82"/>
      <c r="I588" s="82"/>
      <c r="J588" s="82"/>
      <c r="K588" s="82"/>
      <c r="L588" s="82"/>
      <c r="M588" s="82"/>
      <c r="N588" s="82"/>
      <c r="O588" s="82"/>
      <c r="P588" s="82"/>
      <c r="Q588" s="82"/>
      <c r="R588" s="82"/>
      <c r="S588" s="82"/>
      <c r="T588" s="82"/>
      <c r="U588" s="82"/>
      <c r="V588" s="83"/>
    </row>
    <row r="589" spans="3:22" s="66" customFormat="1" ht="39" customHeight="1">
      <c r="C589" s="82"/>
      <c r="D589" s="82"/>
      <c r="E589" s="82"/>
      <c r="F589" s="82"/>
      <c r="G589" s="82"/>
      <c r="H589" s="82"/>
      <c r="I589" s="82"/>
      <c r="J589" s="82"/>
      <c r="K589" s="82"/>
      <c r="L589" s="82"/>
      <c r="M589" s="82"/>
      <c r="N589" s="82"/>
      <c r="O589" s="82"/>
      <c r="P589" s="82"/>
      <c r="Q589" s="82"/>
      <c r="R589" s="82"/>
      <c r="S589" s="82"/>
      <c r="T589" s="82"/>
      <c r="U589" s="82"/>
      <c r="V589" s="83"/>
    </row>
    <row r="590" spans="3:22" s="66" customFormat="1" ht="39" customHeight="1">
      <c r="C590" s="82"/>
      <c r="D590" s="82"/>
      <c r="E590" s="82"/>
      <c r="F590" s="82"/>
      <c r="G590" s="82"/>
      <c r="H590" s="82"/>
      <c r="I590" s="82"/>
      <c r="J590" s="82"/>
      <c r="K590" s="82"/>
      <c r="L590" s="82"/>
      <c r="M590" s="82"/>
      <c r="N590" s="82"/>
      <c r="O590" s="82"/>
      <c r="P590" s="82"/>
      <c r="Q590" s="82"/>
      <c r="R590" s="82"/>
      <c r="S590" s="82"/>
      <c r="T590" s="82"/>
      <c r="U590" s="82"/>
      <c r="V590" s="83"/>
    </row>
    <row r="591" spans="3:22" s="66" customFormat="1" ht="39" customHeight="1">
      <c r="C591" s="82"/>
      <c r="D591" s="82"/>
      <c r="E591" s="82"/>
      <c r="F591" s="82"/>
      <c r="G591" s="82"/>
      <c r="H591" s="82"/>
      <c r="I591" s="82"/>
      <c r="J591" s="82"/>
      <c r="K591" s="82"/>
      <c r="L591" s="82"/>
      <c r="M591" s="82"/>
      <c r="N591" s="82"/>
      <c r="O591" s="82"/>
      <c r="P591" s="82"/>
      <c r="Q591" s="82"/>
      <c r="R591" s="82"/>
      <c r="S591" s="82"/>
      <c r="T591" s="82"/>
      <c r="U591" s="82"/>
      <c r="V591" s="83"/>
    </row>
    <row r="592" spans="3:22" s="66" customFormat="1" ht="39" customHeight="1">
      <c r="C592" s="82"/>
      <c r="D592" s="82"/>
      <c r="E592" s="82"/>
      <c r="F592" s="82"/>
      <c r="G592" s="82"/>
      <c r="H592" s="82"/>
      <c r="I592" s="82"/>
      <c r="J592" s="82"/>
      <c r="K592" s="82"/>
      <c r="L592" s="82"/>
      <c r="M592" s="82"/>
      <c r="N592" s="82"/>
      <c r="O592" s="82"/>
      <c r="P592" s="82"/>
      <c r="Q592" s="82"/>
      <c r="R592" s="82"/>
      <c r="S592" s="82"/>
      <c r="T592" s="82"/>
      <c r="U592" s="82"/>
      <c r="V592" s="83"/>
    </row>
    <row r="593" spans="3:22" s="66" customFormat="1" ht="39" customHeight="1">
      <c r="C593" s="82"/>
      <c r="D593" s="82"/>
      <c r="E593" s="82"/>
      <c r="F593" s="82"/>
      <c r="G593" s="82"/>
      <c r="H593" s="82"/>
      <c r="I593" s="82"/>
      <c r="J593" s="82"/>
      <c r="K593" s="82"/>
      <c r="L593" s="82"/>
      <c r="M593" s="82"/>
      <c r="N593" s="82"/>
      <c r="O593" s="82"/>
      <c r="P593" s="82"/>
      <c r="Q593" s="82"/>
      <c r="R593" s="82"/>
      <c r="S593" s="82"/>
      <c r="T593" s="82"/>
      <c r="U593" s="82"/>
      <c r="V593" s="83"/>
    </row>
    <row r="594" spans="3:22" s="66" customFormat="1" ht="39" customHeight="1">
      <c r="C594" s="82"/>
      <c r="D594" s="82"/>
      <c r="E594" s="82"/>
      <c r="F594" s="82"/>
      <c r="G594" s="82"/>
      <c r="H594" s="82"/>
      <c r="I594" s="82"/>
      <c r="J594" s="82"/>
      <c r="K594" s="82"/>
      <c r="L594" s="82"/>
      <c r="M594" s="82"/>
      <c r="N594" s="82"/>
      <c r="O594" s="82"/>
      <c r="P594" s="82"/>
      <c r="Q594" s="82"/>
      <c r="R594" s="82"/>
      <c r="S594" s="82"/>
      <c r="T594" s="82"/>
      <c r="U594" s="82"/>
      <c r="V594" s="83"/>
    </row>
    <row r="595" spans="3:22" s="66" customFormat="1" ht="39" customHeight="1">
      <c r="C595" s="82"/>
      <c r="D595" s="82"/>
      <c r="E595" s="82"/>
      <c r="F595" s="82"/>
      <c r="G595" s="82"/>
      <c r="H595" s="82"/>
      <c r="I595" s="82"/>
      <c r="J595" s="82"/>
      <c r="K595" s="82"/>
      <c r="L595" s="82"/>
      <c r="M595" s="82"/>
      <c r="N595" s="82"/>
      <c r="O595" s="82"/>
      <c r="P595" s="82"/>
      <c r="Q595" s="82"/>
      <c r="R595" s="82"/>
      <c r="S595" s="82"/>
      <c r="T595" s="82"/>
      <c r="U595" s="82"/>
      <c r="V595" s="83"/>
    </row>
    <row r="596" spans="3:22" s="66" customFormat="1" ht="39" customHeight="1">
      <c r="C596" s="82"/>
      <c r="D596" s="82"/>
      <c r="E596" s="82"/>
      <c r="F596" s="82"/>
      <c r="G596" s="82"/>
      <c r="H596" s="82"/>
      <c r="I596" s="82"/>
      <c r="J596" s="82"/>
      <c r="K596" s="82"/>
      <c r="L596" s="82"/>
      <c r="M596" s="82"/>
      <c r="N596" s="82"/>
      <c r="O596" s="82"/>
      <c r="P596" s="82"/>
      <c r="Q596" s="82"/>
      <c r="R596" s="82"/>
      <c r="S596" s="82"/>
      <c r="T596" s="82"/>
      <c r="U596" s="82"/>
      <c r="V596" s="83"/>
    </row>
    <row r="597" spans="3:22" s="66" customFormat="1" ht="39" customHeight="1">
      <c r="C597" s="82"/>
      <c r="D597" s="82"/>
      <c r="E597" s="82"/>
      <c r="F597" s="82"/>
      <c r="G597" s="82"/>
      <c r="H597" s="82"/>
      <c r="I597" s="82"/>
      <c r="J597" s="82"/>
      <c r="K597" s="82"/>
      <c r="L597" s="82"/>
      <c r="M597" s="82"/>
      <c r="N597" s="82"/>
      <c r="O597" s="82"/>
      <c r="P597" s="82"/>
      <c r="Q597" s="82"/>
      <c r="R597" s="82"/>
      <c r="S597" s="82"/>
      <c r="T597" s="82"/>
      <c r="U597" s="82"/>
      <c r="V597" s="83"/>
    </row>
    <row r="598" spans="3:22" s="66" customFormat="1" ht="39" customHeight="1">
      <c r="C598" s="82"/>
      <c r="D598" s="82"/>
      <c r="E598" s="82"/>
      <c r="F598" s="82"/>
      <c r="G598" s="82"/>
      <c r="H598" s="82"/>
      <c r="I598" s="82"/>
      <c r="J598" s="82"/>
      <c r="K598" s="82"/>
      <c r="L598" s="82"/>
      <c r="M598" s="82"/>
      <c r="N598" s="82"/>
      <c r="O598" s="82"/>
      <c r="P598" s="82"/>
      <c r="Q598" s="82"/>
      <c r="R598" s="82"/>
      <c r="S598" s="82"/>
      <c r="T598" s="82"/>
      <c r="U598" s="82"/>
      <c r="V598" s="83"/>
    </row>
    <row r="599" spans="3:22" s="66" customFormat="1" ht="39" customHeight="1">
      <c r="C599" s="82"/>
      <c r="D599" s="82"/>
      <c r="E599" s="82"/>
      <c r="F599" s="82"/>
      <c r="G599" s="82"/>
      <c r="H599" s="82"/>
      <c r="I599" s="82"/>
      <c r="J599" s="82"/>
      <c r="K599" s="82"/>
      <c r="L599" s="82"/>
      <c r="M599" s="82"/>
      <c r="N599" s="82"/>
      <c r="O599" s="82"/>
      <c r="P599" s="82"/>
      <c r="Q599" s="82"/>
      <c r="R599" s="82"/>
      <c r="S599" s="82"/>
      <c r="T599" s="82"/>
      <c r="U599" s="82"/>
      <c r="V599" s="83"/>
    </row>
    <row r="600" spans="3:22" s="66" customFormat="1" ht="39" customHeight="1">
      <c r="C600" s="82"/>
      <c r="D600" s="82"/>
      <c r="E600" s="82"/>
      <c r="F600" s="82"/>
      <c r="G600" s="82"/>
      <c r="H600" s="82"/>
      <c r="I600" s="82"/>
      <c r="J600" s="82"/>
      <c r="K600" s="82"/>
      <c r="L600" s="82"/>
      <c r="M600" s="82"/>
      <c r="N600" s="82"/>
      <c r="O600" s="82"/>
      <c r="P600" s="82"/>
      <c r="Q600" s="82"/>
      <c r="R600" s="82"/>
      <c r="S600" s="82"/>
      <c r="T600" s="82"/>
      <c r="U600" s="82"/>
      <c r="V600" s="83"/>
    </row>
    <row r="601" spans="3:22" s="66" customFormat="1" ht="39" customHeight="1">
      <c r="C601" s="82"/>
      <c r="D601" s="82"/>
      <c r="E601" s="82"/>
      <c r="F601" s="82"/>
      <c r="G601" s="82"/>
      <c r="H601" s="82"/>
      <c r="I601" s="82"/>
      <c r="J601" s="82"/>
      <c r="K601" s="82"/>
      <c r="L601" s="82"/>
      <c r="M601" s="82"/>
      <c r="N601" s="82"/>
      <c r="O601" s="82"/>
      <c r="P601" s="82"/>
      <c r="Q601" s="82"/>
      <c r="R601" s="82"/>
      <c r="S601" s="82"/>
      <c r="T601" s="82"/>
      <c r="U601" s="82"/>
      <c r="V601" s="83"/>
    </row>
  </sheetData>
  <sortState ref="A6:V40">
    <sortCondition descending="1" ref="V6:V40"/>
  </sortState>
  <mergeCells count="5">
    <mergeCell ref="A5:B5"/>
    <mergeCell ref="A4:V4"/>
    <mergeCell ref="V2:V3"/>
    <mergeCell ref="A1:B3"/>
    <mergeCell ref="C1:V1"/>
  </mergeCells>
  <pageMargins left="0.7" right="0.7" top="0.75" bottom="0.75" header="0.3" footer="0.3"/>
  <pageSetup paperSize="9" scale="30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2"/>
  <sheetViews>
    <sheetView zoomScale="55" zoomScaleNormal="55" zoomScaleSheetLayoutView="40" workbookViewId="0">
      <selection activeCell="C1" sqref="A1:V20"/>
    </sheetView>
  </sheetViews>
  <sheetFormatPr defaultRowHeight="39" customHeight="1"/>
  <cols>
    <col min="1" max="1" width="9.33203125" style="63"/>
    <col min="2" max="2" width="76.1640625" style="84" customWidth="1"/>
    <col min="3" max="21" width="13.83203125" style="85" customWidth="1"/>
    <col min="22" max="22" width="19.1640625" style="86" customWidth="1"/>
    <col min="23" max="16384" width="9.33203125" style="63"/>
  </cols>
  <sheetData>
    <row r="1" spans="1:22" ht="60" customHeight="1">
      <c r="A1" s="704"/>
      <c r="B1" s="683"/>
      <c r="C1" s="705" t="s">
        <v>255</v>
      </c>
      <c r="D1" s="706"/>
      <c r="E1" s="706"/>
      <c r="F1" s="706"/>
      <c r="G1" s="706"/>
      <c r="H1" s="706"/>
      <c r="I1" s="706"/>
      <c r="J1" s="706"/>
      <c r="K1" s="706"/>
      <c r="L1" s="706"/>
      <c r="M1" s="706"/>
      <c r="N1" s="706"/>
      <c r="O1" s="706"/>
      <c r="P1" s="706"/>
      <c r="Q1" s="706"/>
      <c r="R1" s="706"/>
      <c r="S1" s="706"/>
      <c r="T1" s="706"/>
      <c r="U1" s="706"/>
      <c r="V1" s="707"/>
    </row>
    <row r="2" spans="1:22" ht="39" customHeight="1">
      <c r="A2" s="704"/>
      <c r="B2" s="683"/>
      <c r="C2" s="62">
        <v>1</v>
      </c>
      <c r="D2" s="62">
        <v>2</v>
      </c>
      <c r="E2" s="62">
        <f t="shared" ref="E2:U2" si="0">+D2+1</f>
        <v>3</v>
      </c>
      <c r="F2" s="62">
        <f t="shared" si="0"/>
        <v>4</v>
      </c>
      <c r="G2" s="62">
        <f t="shared" si="0"/>
        <v>5</v>
      </c>
      <c r="H2" s="62">
        <f t="shared" si="0"/>
        <v>6</v>
      </c>
      <c r="I2" s="62">
        <f t="shared" si="0"/>
        <v>7</v>
      </c>
      <c r="J2" s="62">
        <f t="shared" si="0"/>
        <v>8</v>
      </c>
      <c r="K2" s="62">
        <f t="shared" si="0"/>
        <v>9</v>
      </c>
      <c r="L2" s="62">
        <f t="shared" si="0"/>
        <v>10</v>
      </c>
      <c r="M2" s="62">
        <f t="shared" si="0"/>
        <v>11</v>
      </c>
      <c r="N2" s="62">
        <f t="shared" si="0"/>
        <v>12</v>
      </c>
      <c r="O2" s="62">
        <f t="shared" si="0"/>
        <v>13</v>
      </c>
      <c r="P2" s="62">
        <f t="shared" si="0"/>
        <v>14</v>
      </c>
      <c r="Q2" s="62">
        <f t="shared" si="0"/>
        <v>15</v>
      </c>
      <c r="R2" s="62">
        <f t="shared" si="0"/>
        <v>16</v>
      </c>
      <c r="S2" s="62">
        <f t="shared" si="0"/>
        <v>17</v>
      </c>
      <c r="T2" s="62">
        <f t="shared" si="0"/>
        <v>18</v>
      </c>
      <c r="U2" s="62">
        <f t="shared" si="0"/>
        <v>19</v>
      </c>
      <c r="V2" s="700" t="s">
        <v>233</v>
      </c>
    </row>
    <row r="3" spans="1:22" ht="189.75" customHeight="1" thickBot="1">
      <c r="A3" s="684"/>
      <c r="B3" s="685"/>
      <c r="C3" s="64" t="s">
        <v>164</v>
      </c>
      <c r="D3" s="64" t="s">
        <v>165</v>
      </c>
      <c r="E3" s="64" t="s">
        <v>166</v>
      </c>
      <c r="F3" s="64" t="s">
        <v>167</v>
      </c>
      <c r="G3" s="64" t="s">
        <v>168</v>
      </c>
      <c r="H3" s="64" t="s">
        <v>169</v>
      </c>
      <c r="I3" s="64" t="s">
        <v>170</v>
      </c>
      <c r="J3" s="64" t="s">
        <v>171</v>
      </c>
      <c r="K3" s="64" t="s">
        <v>172</v>
      </c>
      <c r="L3" s="64" t="s">
        <v>173</v>
      </c>
      <c r="M3" s="64" t="s">
        <v>174</v>
      </c>
      <c r="N3" s="64" t="s">
        <v>175</v>
      </c>
      <c r="O3" s="64" t="s">
        <v>176</v>
      </c>
      <c r="P3" s="64" t="s">
        <v>177</v>
      </c>
      <c r="Q3" s="64" t="s">
        <v>178</v>
      </c>
      <c r="R3" s="64" t="s">
        <v>179</v>
      </c>
      <c r="S3" s="64" t="s">
        <v>180</v>
      </c>
      <c r="T3" s="64" t="s">
        <v>181</v>
      </c>
      <c r="U3" s="64" t="s">
        <v>182</v>
      </c>
      <c r="V3" s="701"/>
    </row>
    <row r="4" spans="1:22" s="67" customFormat="1" ht="75" customHeight="1" thickTop="1" thickBot="1">
      <c r="A4" s="697" t="s">
        <v>206</v>
      </c>
      <c r="B4" s="698"/>
      <c r="C4" s="698"/>
      <c r="D4" s="698"/>
      <c r="E4" s="698"/>
      <c r="F4" s="698"/>
      <c r="G4" s="698"/>
      <c r="H4" s="698"/>
      <c r="I4" s="698"/>
      <c r="J4" s="698"/>
      <c r="K4" s="698"/>
      <c r="L4" s="698"/>
      <c r="M4" s="698"/>
      <c r="N4" s="698"/>
      <c r="O4" s="698"/>
      <c r="P4" s="698"/>
      <c r="Q4" s="698"/>
      <c r="R4" s="698"/>
      <c r="S4" s="698"/>
      <c r="T4" s="698"/>
      <c r="U4" s="698"/>
      <c r="V4" s="699"/>
    </row>
    <row r="5" spans="1:22" ht="57.75" customHeight="1" thickTop="1" thickBot="1">
      <c r="A5" s="702" t="s">
        <v>211</v>
      </c>
      <c r="B5" s="703"/>
      <c r="C5" s="300">
        <v>16</v>
      </c>
      <c r="D5" s="300">
        <v>51</v>
      </c>
      <c r="E5" s="300">
        <v>70</v>
      </c>
      <c r="F5" s="300">
        <v>5</v>
      </c>
      <c r="G5" s="300">
        <v>5</v>
      </c>
      <c r="H5" s="300">
        <v>3</v>
      </c>
      <c r="I5" s="300">
        <v>1</v>
      </c>
      <c r="J5" s="300">
        <v>7</v>
      </c>
      <c r="K5" s="300">
        <v>15</v>
      </c>
      <c r="L5" s="300">
        <v>1</v>
      </c>
      <c r="M5" s="300">
        <v>6</v>
      </c>
      <c r="N5" s="300">
        <v>0</v>
      </c>
      <c r="O5" s="300">
        <v>56</v>
      </c>
      <c r="P5" s="300">
        <v>6</v>
      </c>
      <c r="Q5" s="300">
        <v>28</v>
      </c>
      <c r="R5" s="300">
        <v>0</v>
      </c>
      <c r="S5" s="300">
        <v>4</v>
      </c>
      <c r="T5" s="301">
        <v>2</v>
      </c>
      <c r="U5" s="301">
        <v>30</v>
      </c>
      <c r="V5" s="302">
        <f t="shared" ref="V5" si="1">SUM(C5:U5)</f>
        <v>306</v>
      </c>
    </row>
    <row r="6" spans="1:22" ht="39" customHeight="1" thickTop="1">
      <c r="A6" s="318">
        <v>1</v>
      </c>
      <c r="B6" s="320" t="s">
        <v>196</v>
      </c>
      <c r="C6" s="321">
        <v>5</v>
      </c>
      <c r="D6" s="321">
        <v>25</v>
      </c>
      <c r="E6" s="321">
        <v>23</v>
      </c>
      <c r="F6" s="321">
        <v>3</v>
      </c>
      <c r="G6" s="321">
        <v>5</v>
      </c>
      <c r="H6" s="321">
        <v>1</v>
      </c>
      <c r="I6" s="321">
        <v>1</v>
      </c>
      <c r="J6" s="321">
        <v>4</v>
      </c>
      <c r="K6" s="321">
        <v>13</v>
      </c>
      <c r="L6" s="321">
        <v>1</v>
      </c>
      <c r="M6" s="321">
        <v>6</v>
      </c>
      <c r="N6" s="321">
        <v>0</v>
      </c>
      <c r="O6" s="321">
        <v>30</v>
      </c>
      <c r="P6" s="321">
        <v>4</v>
      </c>
      <c r="Q6" s="321">
        <v>12</v>
      </c>
      <c r="R6" s="321">
        <v>0</v>
      </c>
      <c r="S6" s="321">
        <v>1</v>
      </c>
      <c r="T6" s="321">
        <v>2</v>
      </c>
      <c r="U6" s="321">
        <v>9</v>
      </c>
      <c r="V6" s="303">
        <f t="shared" ref="V6:V20" si="2">SUM(C6:U6)</f>
        <v>145</v>
      </c>
    </row>
    <row r="7" spans="1:22" ht="39" customHeight="1">
      <c r="A7" s="318">
        <f>1+A6</f>
        <v>2</v>
      </c>
      <c r="B7" s="320" t="s">
        <v>86</v>
      </c>
      <c r="C7" s="314">
        <v>0</v>
      </c>
      <c r="D7" s="314">
        <v>6</v>
      </c>
      <c r="E7" s="314">
        <v>64</v>
      </c>
      <c r="F7" s="314">
        <v>2</v>
      </c>
      <c r="G7" s="314"/>
      <c r="H7" s="314">
        <v>0</v>
      </c>
      <c r="I7" s="314">
        <v>0</v>
      </c>
      <c r="J7" s="314">
        <v>3</v>
      </c>
      <c r="K7" s="314">
        <v>0</v>
      </c>
      <c r="L7" s="314">
        <v>0</v>
      </c>
      <c r="M7" s="314"/>
      <c r="N7" s="314">
        <v>0</v>
      </c>
      <c r="O7" s="314"/>
      <c r="P7" s="314">
        <v>0</v>
      </c>
      <c r="Q7" s="314">
        <v>0</v>
      </c>
      <c r="R7" s="314">
        <v>0</v>
      </c>
      <c r="S7" s="314">
        <v>0</v>
      </c>
      <c r="T7" s="314"/>
      <c r="U7" s="314">
        <v>0</v>
      </c>
      <c r="V7" s="304">
        <f t="shared" si="2"/>
        <v>75</v>
      </c>
    </row>
    <row r="8" spans="1:22" ht="39" customHeight="1">
      <c r="A8" s="318">
        <f t="shared" ref="A8:A20" si="3">1+A7</f>
        <v>3</v>
      </c>
      <c r="B8" s="320" t="s">
        <v>82</v>
      </c>
      <c r="C8" s="314">
        <v>11</v>
      </c>
      <c r="D8" s="314">
        <v>39</v>
      </c>
      <c r="E8" s="314">
        <v>6</v>
      </c>
      <c r="F8" s="314">
        <v>2</v>
      </c>
      <c r="G8" s="314">
        <v>1</v>
      </c>
      <c r="H8" s="314">
        <v>2</v>
      </c>
      <c r="I8" s="314">
        <v>0</v>
      </c>
      <c r="J8" s="314">
        <v>1</v>
      </c>
      <c r="K8" s="314">
        <v>0</v>
      </c>
      <c r="L8" s="314">
        <v>0</v>
      </c>
      <c r="M8" s="314"/>
      <c r="N8" s="314">
        <v>0</v>
      </c>
      <c r="O8" s="314">
        <v>1</v>
      </c>
      <c r="P8" s="314">
        <v>0</v>
      </c>
      <c r="Q8" s="314">
        <v>1</v>
      </c>
      <c r="R8" s="314">
        <v>0</v>
      </c>
      <c r="S8" s="314">
        <v>0</v>
      </c>
      <c r="T8" s="314"/>
      <c r="U8" s="314">
        <v>0</v>
      </c>
      <c r="V8" s="304">
        <f t="shared" si="2"/>
        <v>64</v>
      </c>
    </row>
    <row r="9" spans="1:22" ht="39" customHeight="1">
      <c r="A9" s="318">
        <f t="shared" si="3"/>
        <v>4</v>
      </c>
      <c r="B9" s="320" t="s">
        <v>84</v>
      </c>
      <c r="C9" s="314">
        <v>0</v>
      </c>
      <c r="D9" s="314">
        <v>0</v>
      </c>
      <c r="E9" s="314">
        <v>0</v>
      </c>
      <c r="F9" s="314">
        <v>0</v>
      </c>
      <c r="G9" s="314"/>
      <c r="H9" s="314">
        <v>0</v>
      </c>
      <c r="I9" s="314">
        <v>1</v>
      </c>
      <c r="J9" s="314"/>
      <c r="K9" s="314">
        <v>0</v>
      </c>
      <c r="L9" s="314">
        <v>0</v>
      </c>
      <c r="M9" s="314"/>
      <c r="N9" s="314">
        <v>0</v>
      </c>
      <c r="O9" s="314">
        <v>14</v>
      </c>
      <c r="P9" s="314">
        <v>2</v>
      </c>
      <c r="Q9" s="314">
        <v>10</v>
      </c>
      <c r="R9" s="314">
        <v>0</v>
      </c>
      <c r="S9" s="314">
        <v>0</v>
      </c>
      <c r="T9" s="314"/>
      <c r="U9" s="314">
        <v>27</v>
      </c>
      <c r="V9" s="304">
        <f t="shared" si="2"/>
        <v>54</v>
      </c>
    </row>
    <row r="10" spans="1:22" ht="39" customHeight="1">
      <c r="A10" s="102">
        <f t="shared" si="3"/>
        <v>5</v>
      </c>
      <c r="B10" s="74" t="s">
        <v>92</v>
      </c>
      <c r="C10" s="69">
        <v>0</v>
      </c>
      <c r="D10" s="69">
        <v>5</v>
      </c>
      <c r="E10" s="69">
        <v>0</v>
      </c>
      <c r="F10" s="69">
        <v>1</v>
      </c>
      <c r="G10" s="69">
        <v>2</v>
      </c>
      <c r="H10" s="69">
        <v>1</v>
      </c>
      <c r="I10" s="69">
        <v>0</v>
      </c>
      <c r="J10" s="69">
        <v>1</v>
      </c>
      <c r="K10" s="69">
        <v>0</v>
      </c>
      <c r="L10" s="69">
        <v>0</v>
      </c>
      <c r="M10" s="69"/>
      <c r="N10" s="69">
        <v>0</v>
      </c>
      <c r="O10" s="69">
        <v>29</v>
      </c>
      <c r="P10" s="69">
        <v>3</v>
      </c>
      <c r="Q10" s="69">
        <v>1</v>
      </c>
      <c r="R10" s="69">
        <v>0</v>
      </c>
      <c r="S10" s="69">
        <v>3</v>
      </c>
      <c r="T10" s="69"/>
      <c r="U10" s="69">
        <v>3</v>
      </c>
      <c r="V10" s="304">
        <f t="shared" si="2"/>
        <v>49</v>
      </c>
    </row>
    <row r="11" spans="1:22" ht="39" customHeight="1">
      <c r="A11" s="102">
        <f t="shared" si="3"/>
        <v>6</v>
      </c>
      <c r="B11" s="74" t="s">
        <v>85</v>
      </c>
      <c r="C11" s="69">
        <v>0</v>
      </c>
      <c r="D11" s="69">
        <v>1</v>
      </c>
      <c r="E11" s="69">
        <v>33</v>
      </c>
      <c r="F11" s="69">
        <v>1</v>
      </c>
      <c r="G11" s="69"/>
      <c r="H11" s="69">
        <v>0</v>
      </c>
      <c r="I11" s="69">
        <v>0</v>
      </c>
      <c r="J11" s="69">
        <v>1</v>
      </c>
      <c r="K11" s="69">
        <v>0</v>
      </c>
      <c r="L11" s="69">
        <v>0</v>
      </c>
      <c r="M11" s="69"/>
      <c r="N11" s="69">
        <v>0</v>
      </c>
      <c r="O11" s="69">
        <v>1</v>
      </c>
      <c r="P11" s="69">
        <v>1</v>
      </c>
      <c r="Q11" s="69">
        <v>0</v>
      </c>
      <c r="R11" s="69">
        <v>0</v>
      </c>
      <c r="S11" s="69">
        <v>0</v>
      </c>
      <c r="T11" s="69"/>
      <c r="U11" s="69">
        <v>0</v>
      </c>
      <c r="V11" s="304">
        <f t="shared" si="2"/>
        <v>38</v>
      </c>
    </row>
    <row r="12" spans="1:22" ht="39" customHeight="1">
      <c r="A12" s="102">
        <f t="shared" si="3"/>
        <v>7</v>
      </c>
      <c r="B12" s="74" t="s">
        <v>87</v>
      </c>
      <c r="C12" s="69">
        <v>0</v>
      </c>
      <c r="D12" s="69">
        <v>7</v>
      </c>
      <c r="E12" s="69">
        <v>0</v>
      </c>
      <c r="F12" s="69">
        <v>0</v>
      </c>
      <c r="G12" s="69"/>
      <c r="H12" s="69">
        <v>0</v>
      </c>
      <c r="I12" s="69">
        <v>0</v>
      </c>
      <c r="J12" s="69"/>
      <c r="K12" s="69">
        <v>0</v>
      </c>
      <c r="L12" s="69">
        <v>0</v>
      </c>
      <c r="M12" s="69"/>
      <c r="N12" s="69">
        <v>0</v>
      </c>
      <c r="O12" s="69">
        <v>14</v>
      </c>
      <c r="P12" s="69">
        <v>1</v>
      </c>
      <c r="Q12" s="69">
        <v>3</v>
      </c>
      <c r="R12" s="69">
        <v>0</v>
      </c>
      <c r="S12" s="69">
        <v>1</v>
      </c>
      <c r="T12" s="69"/>
      <c r="U12" s="69">
        <v>2</v>
      </c>
      <c r="V12" s="304">
        <f t="shared" si="2"/>
        <v>28</v>
      </c>
    </row>
    <row r="13" spans="1:22" ht="39" customHeight="1">
      <c r="A13" s="102">
        <f t="shared" si="3"/>
        <v>8</v>
      </c>
      <c r="B13" s="74" t="s">
        <v>81</v>
      </c>
      <c r="C13" s="69">
        <v>0</v>
      </c>
      <c r="D13" s="69">
        <v>0</v>
      </c>
      <c r="E13" s="69">
        <v>1</v>
      </c>
      <c r="F13" s="69">
        <v>0</v>
      </c>
      <c r="G13" s="69"/>
      <c r="H13" s="69">
        <v>0</v>
      </c>
      <c r="I13" s="69">
        <v>0</v>
      </c>
      <c r="J13" s="69"/>
      <c r="K13" s="69">
        <v>0</v>
      </c>
      <c r="L13" s="69">
        <v>0</v>
      </c>
      <c r="M13" s="69"/>
      <c r="N13" s="69">
        <v>0</v>
      </c>
      <c r="O13" s="69">
        <v>2</v>
      </c>
      <c r="P13" s="69">
        <v>1</v>
      </c>
      <c r="Q13" s="69">
        <v>20</v>
      </c>
      <c r="R13" s="69">
        <v>0</v>
      </c>
      <c r="S13" s="69">
        <v>0</v>
      </c>
      <c r="T13" s="69"/>
      <c r="U13" s="69">
        <v>3</v>
      </c>
      <c r="V13" s="304">
        <f t="shared" si="2"/>
        <v>27</v>
      </c>
    </row>
    <row r="14" spans="1:22" ht="39" customHeight="1">
      <c r="A14" s="102">
        <f t="shared" si="3"/>
        <v>9</v>
      </c>
      <c r="B14" s="75" t="s">
        <v>194</v>
      </c>
      <c r="C14" s="69">
        <v>0</v>
      </c>
      <c r="D14" s="69">
        <v>0</v>
      </c>
      <c r="E14" s="69">
        <v>0</v>
      </c>
      <c r="F14" s="69">
        <v>0</v>
      </c>
      <c r="G14" s="69">
        <v>2</v>
      </c>
      <c r="H14" s="69">
        <v>0</v>
      </c>
      <c r="I14" s="69">
        <v>0</v>
      </c>
      <c r="J14" s="69"/>
      <c r="K14" s="69">
        <v>15</v>
      </c>
      <c r="L14" s="69">
        <v>0</v>
      </c>
      <c r="M14" s="69">
        <v>6</v>
      </c>
      <c r="N14" s="69">
        <v>0</v>
      </c>
      <c r="O14" s="69"/>
      <c r="P14" s="69">
        <v>0</v>
      </c>
      <c r="Q14" s="69">
        <v>0</v>
      </c>
      <c r="R14" s="69">
        <v>0</v>
      </c>
      <c r="S14" s="69">
        <v>0</v>
      </c>
      <c r="T14" s="69">
        <v>2</v>
      </c>
      <c r="U14" s="69">
        <v>0</v>
      </c>
      <c r="V14" s="304">
        <f t="shared" si="2"/>
        <v>25</v>
      </c>
    </row>
    <row r="15" spans="1:22" ht="39" customHeight="1">
      <c r="A15" s="102">
        <f t="shared" si="3"/>
        <v>10</v>
      </c>
      <c r="B15" s="74" t="s">
        <v>91</v>
      </c>
      <c r="C15" s="69">
        <v>11</v>
      </c>
      <c r="D15" s="69">
        <v>11</v>
      </c>
      <c r="E15" s="69">
        <v>0</v>
      </c>
      <c r="F15" s="69">
        <v>0</v>
      </c>
      <c r="G15" s="69"/>
      <c r="H15" s="69">
        <v>1</v>
      </c>
      <c r="I15" s="69">
        <v>0</v>
      </c>
      <c r="J15" s="69"/>
      <c r="K15" s="69">
        <v>0</v>
      </c>
      <c r="L15" s="69">
        <v>0</v>
      </c>
      <c r="M15" s="69"/>
      <c r="N15" s="69">
        <v>0</v>
      </c>
      <c r="O15" s="69"/>
      <c r="P15" s="69">
        <v>0</v>
      </c>
      <c r="Q15" s="69">
        <v>0</v>
      </c>
      <c r="R15" s="69">
        <v>0</v>
      </c>
      <c r="S15" s="69">
        <v>0</v>
      </c>
      <c r="T15" s="69"/>
      <c r="U15" s="69">
        <v>0</v>
      </c>
      <c r="V15" s="304">
        <f t="shared" si="2"/>
        <v>23</v>
      </c>
    </row>
    <row r="16" spans="1:22" ht="39" customHeight="1">
      <c r="A16" s="102">
        <f t="shared" si="3"/>
        <v>11</v>
      </c>
      <c r="B16" s="74" t="s">
        <v>90</v>
      </c>
      <c r="C16" s="69">
        <v>0</v>
      </c>
      <c r="D16" s="69">
        <v>0</v>
      </c>
      <c r="E16" s="69">
        <v>1</v>
      </c>
      <c r="F16" s="69">
        <v>0</v>
      </c>
      <c r="G16" s="69"/>
      <c r="H16" s="69">
        <v>0</v>
      </c>
      <c r="I16" s="69">
        <v>0</v>
      </c>
      <c r="J16" s="69"/>
      <c r="K16" s="69">
        <v>0</v>
      </c>
      <c r="L16" s="69">
        <v>0</v>
      </c>
      <c r="M16" s="69"/>
      <c r="N16" s="69">
        <v>0</v>
      </c>
      <c r="O16" s="69">
        <v>3</v>
      </c>
      <c r="P16" s="69">
        <v>0</v>
      </c>
      <c r="Q16" s="69">
        <v>0</v>
      </c>
      <c r="R16" s="69">
        <v>0</v>
      </c>
      <c r="S16" s="69">
        <v>0</v>
      </c>
      <c r="T16" s="69"/>
      <c r="U16" s="69">
        <v>14</v>
      </c>
      <c r="V16" s="304">
        <f t="shared" si="2"/>
        <v>18</v>
      </c>
    </row>
    <row r="17" spans="1:22" ht="39" customHeight="1">
      <c r="A17" s="102">
        <f t="shared" si="3"/>
        <v>12</v>
      </c>
      <c r="B17" s="74" t="s">
        <v>83</v>
      </c>
      <c r="C17" s="69">
        <v>0</v>
      </c>
      <c r="D17" s="69">
        <v>0</v>
      </c>
      <c r="E17" s="69">
        <v>0</v>
      </c>
      <c r="F17" s="69">
        <v>0</v>
      </c>
      <c r="G17" s="69">
        <v>1</v>
      </c>
      <c r="H17" s="69">
        <v>0</v>
      </c>
      <c r="I17" s="69">
        <v>0</v>
      </c>
      <c r="J17" s="69">
        <v>3</v>
      </c>
      <c r="K17" s="69">
        <v>0</v>
      </c>
      <c r="L17" s="69">
        <v>0</v>
      </c>
      <c r="M17" s="69"/>
      <c r="N17" s="69">
        <v>0</v>
      </c>
      <c r="O17" s="69">
        <v>1</v>
      </c>
      <c r="P17" s="69">
        <v>0</v>
      </c>
      <c r="Q17" s="69">
        <v>0</v>
      </c>
      <c r="R17" s="69">
        <v>0</v>
      </c>
      <c r="S17" s="69">
        <v>0</v>
      </c>
      <c r="T17" s="69"/>
      <c r="U17" s="69">
        <v>0</v>
      </c>
      <c r="V17" s="304">
        <f t="shared" si="2"/>
        <v>5</v>
      </c>
    </row>
    <row r="18" spans="1:22" ht="39" customHeight="1">
      <c r="A18" s="102">
        <f t="shared" si="3"/>
        <v>13</v>
      </c>
      <c r="B18" s="74" t="s">
        <v>88</v>
      </c>
      <c r="C18" s="69">
        <v>0</v>
      </c>
      <c r="D18" s="69">
        <v>0</v>
      </c>
      <c r="E18" s="69">
        <v>0</v>
      </c>
      <c r="F18" s="69">
        <v>0</v>
      </c>
      <c r="G18" s="69"/>
      <c r="H18" s="69">
        <v>0</v>
      </c>
      <c r="I18" s="69">
        <v>0</v>
      </c>
      <c r="J18" s="69"/>
      <c r="K18" s="69">
        <v>0</v>
      </c>
      <c r="L18" s="69">
        <v>0</v>
      </c>
      <c r="M18" s="69"/>
      <c r="N18" s="69">
        <v>0</v>
      </c>
      <c r="O18" s="69">
        <v>4</v>
      </c>
      <c r="P18" s="69">
        <v>0</v>
      </c>
      <c r="Q18" s="69">
        <v>0</v>
      </c>
      <c r="R18" s="69">
        <v>0</v>
      </c>
      <c r="S18" s="69">
        <v>0</v>
      </c>
      <c r="T18" s="69"/>
      <c r="U18" s="69">
        <v>0</v>
      </c>
      <c r="V18" s="304">
        <f t="shared" si="2"/>
        <v>4</v>
      </c>
    </row>
    <row r="19" spans="1:22" ht="39" customHeight="1">
      <c r="A19" s="102">
        <f t="shared" si="3"/>
        <v>14</v>
      </c>
      <c r="B19" s="74" t="s">
        <v>195</v>
      </c>
      <c r="C19" s="69">
        <v>2</v>
      </c>
      <c r="D19" s="69">
        <v>0</v>
      </c>
      <c r="E19" s="69">
        <v>1</v>
      </c>
      <c r="F19" s="69">
        <v>0</v>
      </c>
      <c r="G19" s="69"/>
      <c r="H19" s="69">
        <v>0</v>
      </c>
      <c r="I19" s="69">
        <v>0</v>
      </c>
      <c r="J19" s="69"/>
      <c r="K19" s="69">
        <v>0</v>
      </c>
      <c r="L19" s="69">
        <v>0</v>
      </c>
      <c r="M19" s="69"/>
      <c r="N19" s="69">
        <v>0</v>
      </c>
      <c r="O19" s="69"/>
      <c r="P19" s="69">
        <v>0</v>
      </c>
      <c r="Q19" s="69">
        <v>0</v>
      </c>
      <c r="R19" s="69">
        <v>0</v>
      </c>
      <c r="S19" s="69">
        <v>0</v>
      </c>
      <c r="T19" s="69"/>
      <c r="U19" s="69">
        <v>0</v>
      </c>
      <c r="V19" s="304">
        <f t="shared" si="2"/>
        <v>3</v>
      </c>
    </row>
    <row r="20" spans="1:22" ht="39" customHeight="1">
      <c r="A20" s="102">
        <f t="shared" si="3"/>
        <v>15</v>
      </c>
      <c r="B20" s="74" t="s">
        <v>89</v>
      </c>
      <c r="C20" s="69">
        <v>0</v>
      </c>
      <c r="D20" s="69">
        <v>0</v>
      </c>
      <c r="E20" s="69">
        <v>0</v>
      </c>
      <c r="F20" s="69">
        <v>0</v>
      </c>
      <c r="G20" s="69"/>
      <c r="H20" s="69">
        <v>0</v>
      </c>
      <c r="I20" s="69">
        <v>0</v>
      </c>
      <c r="J20" s="69"/>
      <c r="K20" s="69">
        <v>0</v>
      </c>
      <c r="L20" s="69">
        <v>1</v>
      </c>
      <c r="M20" s="69"/>
      <c r="N20" s="69">
        <v>0</v>
      </c>
      <c r="O20" s="69">
        <v>1</v>
      </c>
      <c r="P20" s="69">
        <v>0</v>
      </c>
      <c r="Q20" s="69">
        <v>0</v>
      </c>
      <c r="R20" s="69">
        <v>0</v>
      </c>
      <c r="S20" s="69">
        <v>0</v>
      </c>
      <c r="T20" s="69"/>
      <c r="U20" s="69">
        <v>0</v>
      </c>
      <c r="V20" s="304">
        <f t="shared" si="2"/>
        <v>2</v>
      </c>
    </row>
    <row r="21" spans="1:22" s="66" customFormat="1" ht="39" customHeight="1"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3"/>
    </row>
    <row r="22" spans="1:22" s="66" customFormat="1" ht="39" customHeight="1"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3"/>
    </row>
    <row r="23" spans="1:22" s="66" customFormat="1" ht="39" customHeight="1"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3"/>
    </row>
    <row r="24" spans="1:22" s="66" customFormat="1" ht="39" customHeight="1"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3"/>
    </row>
    <row r="25" spans="1:22" s="66" customFormat="1" ht="39" customHeight="1"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3"/>
    </row>
    <row r="26" spans="1:22" s="66" customFormat="1" ht="39" customHeight="1"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3"/>
    </row>
    <row r="27" spans="1:22" s="66" customFormat="1" ht="39" customHeight="1"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3"/>
    </row>
    <row r="28" spans="1:22" s="66" customFormat="1" ht="39" customHeight="1"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3"/>
    </row>
    <row r="29" spans="1:22" s="66" customFormat="1" ht="39" customHeight="1"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3"/>
    </row>
    <row r="30" spans="1:22" s="66" customFormat="1" ht="39" customHeight="1"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3"/>
    </row>
    <row r="31" spans="1:22" s="66" customFormat="1" ht="39" customHeight="1"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3"/>
    </row>
    <row r="32" spans="1:22" s="66" customFormat="1" ht="39" customHeight="1"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3"/>
    </row>
    <row r="33" spans="3:22" s="66" customFormat="1" ht="39" customHeight="1"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3"/>
    </row>
    <row r="34" spans="3:22" s="66" customFormat="1" ht="39" customHeight="1"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3"/>
    </row>
    <row r="35" spans="3:22" s="66" customFormat="1" ht="39" customHeight="1"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3"/>
    </row>
    <row r="36" spans="3:22" s="66" customFormat="1" ht="39" customHeight="1"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3"/>
    </row>
    <row r="37" spans="3:22" s="66" customFormat="1" ht="39" customHeight="1"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3"/>
    </row>
    <row r="38" spans="3:22" s="66" customFormat="1" ht="39" customHeight="1"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3"/>
    </row>
    <row r="39" spans="3:22" s="66" customFormat="1" ht="39" customHeight="1"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3"/>
    </row>
    <row r="40" spans="3:22" s="66" customFormat="1" ht="39" customHeight="1"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3"/>
    </row>
    <row r="41" spans="3:22" s="66" customFormat="1" ht="39" customHeight="1"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3"/>
    </row>
    <row r="42" spans="3:22" s="66" customFormat="1" ht="39" customHeight="1"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3"/>
    </row>
    <row r="43" spans="3:22" s="66" customFormat="1" ht="39" customHeight="1"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3"/>
    </row>
    <row r="44" spans="3:22" s="66" customFormat="1" ht="39" customHeight="1"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3"/>
    </row>
    <row r="45" spans="3:22" s="66" customFormat="1" ht="39" customHeight="1"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3"/>
    </row>
    <row r="46" spans="3:22" s="66" customFormat="1" ht="39" customHeight="1"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3"/>
    </row>
    <row r="47" spans="3:22" s="66" customFormat="1" ht="39" customHeight="1"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3"/>
    </row>
    <row r="48" spans="3:22" s="66" customFormat="1" ht="39" customHeight="1"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3"/>
    </row>
    <row r="49" spans="3:22" s="66" customFormat="1" ht="39" customHeight="1"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3"/>
    </row>
    <row r="50" spans="3:22" s="66" customFormat="1" ht="39" customHeight="1"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3"/>
    </row>
    <row r="51" spans="3:22" s="66" customFormat="1" ht="39" customHeight="1"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3"/>
    </row>
    <row r="52" spans="3:22" s="66" customFormat="1" ht="39" customHeight="1"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3"/>
    </row>
    <row r="53" spans="3:22" s="66" customFormat="1" ht="39" customHeight="1"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3"/>
    </row>
    <row r="54" spans="3:22" s="66" customFormat="1" ht="39" customHeight="1"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3"/>
    </row>
    <row r="55" spans="3:22" s="66" customFormat="1" ht="39" customHeight="1">
      <c r="C55" s="82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3"/>
    </row>
    <row r="56" spans="3:22" s="66" customFormat="1" ht="39" customHeight="1"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3"/>
    </row>
    <row r="57" spans="3:22" s="66" customFormat="1" ht="39" customHeight="1"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3"/>
    </row>
    <row r="58" spans="3:22" s="66" customFormat="1" ht="39" customHeight="1"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3"/>
    </row>
    <row r="59" spans="3:22" s="66" customFormat="1" ht="39" customHeight="1"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3"/>
    </row>
    <row r="60" spans="3:22" s="66" customFormat="1" ht="39" customHeight="1"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3"/>
    </row>
    <row r="61" spans="3:22" s="66" customFormat="1" ht="39" customHeight="1"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3"/>
    </row>
    <row r="62" spans="3:22" s="66" customFormat="1" ht="39" customHeight="1"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3"/>
    </row>
    <row r="63" spans="3:22" s="66" customFormat="1" ht="39" customHeight="1"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3"/>
    </row>
    <row r="64" spans="3:22" s="66" customFormat="1" ht="39" customHeight="1"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3"/>
    </row>
    <row r="65" spans="3:22" s="66" customFormat="1" ht="39" customHeight="1"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3"/>
    </row>
    <row r="66" spans="3:22" s="66" customFormat="1" ht="39" customHeight="1"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2"/>
      <c r="T66" s="82"/>
      <c r="U66" s="82"/>
      <c r="V66" s="83"/>
    </row>
    <row r="67" spans="3:22" s="66" customFormat="1" ht="39" customHeight="1"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3"/>
    </row>
    <row r="68" spans="3:22" s="66" customFormat="1" ht="39" customHeight="1">
      <c r="C68" s="82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2"/>
      <c r="T68" s="82"/>
      <c r="U68" s="82"/>
      <c r="V68" s="83"/>
    </row>
    <row r="69" spans="3:22" s="66" customFormat="1" ht="39" customHeight="1"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3"/>
    </row>
    <row r="70" spans="3:22" s="66" customFormat="1" ht="39" customHeight="1"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3"/>
    </row>
    <row r="71" spans="3:22" s="66" customFormat="1" ht="39" customHeight="1"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2"/>
      <c r="T71" s="82"/>
      <c r="U71" s="82"/>
      <c r="V71" s="83"/>
    </row>
    <row r="72" spans="3:22" s="66" customFormat="1" ht="39" customHeight="1">
      <c r="C72" s="82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3"/>
    </row>
    <row r="73" spans="3:22" s="66" customFormat="1" ht="39" customHeight="1">
      <c r="C73" s="82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2"/>
      <c r="T73" s="82"/>
      <c r="U73" s="82"/>
      <c r="V73" s="83"/>
    </row>
    <row r="74" spans="3:22" s="66" customFormat="1" ht="39" customHeight="1">
      <c r="C74" s="82"/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83"/>
    </row>
    <row r="75" spans="3:22" s="66" customFormat="1" ht="39" customHeight="1">
      <c r="C75" s="82"/>
      <c r="D75" s="82"/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82"/>
      <c r="P75" s="82"/>
      <c r="Q75" s="82"/>
      <c r="R75" s="82"/>
      <c r="S75" s="82"/>
      <c r="T75" s="82"/>
      <c r="U75" s="82"/>
      <c r="V75" s="83"/>
    </row>
    <row r="76" spans="3:22" s="66" customFormat="1" ht="39" customHeight="1">
      <c r="C76" s="82"/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82"/>
      <c r="V76" s="83"/>
    </row>
    <row r="77" spans="3:22" s="66" customFormat="1" ht="39" customHeight="1">
      <c r="C77" s="82"/>
      <c r="D77" s="82"/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82"/>
      <c r="V77" s="83"/>
    </row>
    <row r="78" spans="3:22" s="66" customFormat="1" ht="39" customHeight="1"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3"/>
    </row>
    <row r="79" spans="3:22" s="66" customFormat="1" ht="39" customHeight="1"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2"/>
      <c r="T79" s="82"/>
      <c r="U79" s="82"/>
      <c r="V79" s="83"/>
    </row>
    <row r="80" spans="3:22" s="66" customFormat="1" ht="39" customHeight="1"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82"/>
      <c r="P80" s="82"/>
      <c r="Q80" s="82"/>
      <c r="R80" s="82"/>
      <c r="S80" s="82"/>
      <c r="T80" s="82"/>
      <c r="U80" s="82"/>
      <c r="V80" s="83"/>
    </row>
    <row r="81" spans="3:22" s="66" customFormat="1" ht="39" customHeight="1"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82"/>
      <c r="P81" s="82"/>
      <c r="Q81" s="82"/>
      <c r="R81" s="82"/>
      <c r="S81" s="82"/>
      <c r="T81" s="82"/>
      <c r="U81" s="82"/>
      <c r="V81" s="83"/>
    </row>
    <row r="82" spans="3:22" s="66" customFormat="1" ht="39" customHeight="1"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2"/>
      <c r="T82" s="82"/>
      <c r="U82" s="82"/>
      <c r="V82" s="83"/>
    </row>
    <row r="83" spans="3:22" s="66" customFormat="1" ht="39" customHeight="1"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2"/>
      <c r="T83" s="82"/>
      <c r="U83" s="82"/>
      <c r="V83" s="83"/>
    </row>
    <row r="84" spans="3:22" s="66" customFormat="1" ht="39" customHeight="1"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2"/>
      <c r="T84" s="82"/>
      <c r="U84" s="82"/>
      <c r="V84" s="83"/>
    </row>
    <row r="85" spans="3:22" s="66" customFormat="1" ht="39" customHeight="1"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2"/>
      <c r="T85" s="82"/>
      <c r="U85" s="82"/>
      <c r="V85" s="83"/>
    </row>
    <row r="86" spans="3:22" s="66" customFormat="1" ht="39" customHeight="1"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2"/>
      <c r="T86" s="82"/>
      <c r="U86" s="82"/>
      <c r="V86" s="83"/>
    </row>
    <row r="87" spans="3:22" s="66" customFormat="1" ht="39" customHeight="1"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2"/>
      <c r="T87" s="82"/>
      <c r="U87" s="82"/>
      <c r="V87" s="83"/>
    </row>
    <row r="88" spans="3:22" s="66" customFormat="1" ht="39" customHeight="1"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82"/>
      <c r="Q88" s="82"/>
      <c r="R88" s="82"/>
      <c r="S88" s="82"/>
      <c r="T88" s="82"/>
      <c r="U88" s="82"/>
      <c r="V88" s="83"/>
    </row>
    <row r="89" spans="3:22" s="66" customFormat="1" ht="39" customHeight="1"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82"/>
      <c r="N89" s="82"/>
      <c r="O89" s="82"/>
      <c r="P89" s="82"/>
      <c r="Q89" s="82"/>
      <c r="R89" s="82"/>
      <c r="S89" s="82"/>
      <c r="T89" s="82"/>
      <c r="U89" s="82"/>
      <c r="V89" s="83"/>
    </row>
    <row r="90" spans="3:22" s="66" customFormat="1" ht="39" customHeight="1"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82"/>
      <c r="P90" s="82"/>
      <c r="Q90" s="82"/>
      <c r="R90" s="82"/>
      <c r="S90" s="82"/>
      <c r="T90" s="82"/>
      <c r="U90" s="82"/>
      <c r="V90" s="83"/>
    </row>
    <row r="91" spans="3:22" s="66" customFormat="1" ht="39" customHeight="1"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82"/>
      <c r="N91" s="82"/>
      <c r="O91" s="82"/>
      <c r="P91" s="82"/>
      <c r="Q91" s="82"/>
      <c r="R91" s="82"/>
      <c r="S91" s="82"/>
      <c r="T91" s="82"/>
      <c r="U91" s="82"/>
      <c r="V91" s="83"/>
    </row>
    <row r="92" spans="3:22" s="66" customFormat="1" ht="39" customHeight="1">
      <c r="C92" s="82"/>
      <c r="D92" s="82"/>
      <c r="E92" s="82"/>
      <c r="F92" s="82"/>
      <c r="G92" s="82"/>
      <c r="H92" s="82"/>
      <c r="I92" s="82"/>
      <c r="J92" s="82"/>
      <c r="K92" s="82"/>
      <c r="L92" s="82"/>
      <c r="M92" s="82"/>
      <c r="N92" s="82"/>
      <c r="O92" s="82"/>
      <c r="P92" s="82"/>
      <c r="Q92" s="82"/>
      <c r="R92" s="82"/>
      <c r="S92" s="82"/>
      <c r="T92" s="82"/>
      <c r="U92" s="82"/>
      <c r="V92" s="83"/>
    </row>
    <row r="93" spans="3:22" s="66" customFormat="1" ht="39" customHeight="1">
      <c r="C93" s="82"/>
      <c r="D93" s="82"/>
      <c r="E93" s="82"/>
      <c r="F93" s="82"/>
      <c r="G93" s="82"/>
      <c r="H93" s="82"/>
      <c r="I93" s="82"/>
      <c r="J93" s="82"/>
      <c r="K93" s="82"/>
      <c r="L93" s="82"/>
      <c r="M93" s="82"/>
      <c r="N93" s="82"/>
      <c r="O93" s="82"/>
      <c r="P93" s="82"/>
      <c r="Q93" s="82"/>
      <c r="R93" s="82"/>
      <c r="S93" s="82"/>
      <c r="T93" s="82"/>
      <c r="U93" s="82"/>
      <c r="V93" s="83"/>
    </row>
    <row r="94" spans="3:22" s="66" customFormat="1" ht="39" customHeight="1">
      <c r="C94" s="82"/>
      <c r="D94" s="82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82"/>
      <c r="T94" s="82"/>
      <c r="U94" s="82"/>
      <c r="V94" s="83"/>
    </row>
    <row r="95" spans="3:22" s="66" customFormat="1" ht="39" customHeight="1">
      <c r="C95" s="82"/>
      <c r="D95" s="82"/>
      <c r="E95" s="82"/>
      <c r="F95" s="82"/>
      <c r="G95" s="82"/>
      <c r="H95" s="82"/>
      <c r="I95" s="82"/>
      <c r="J95" s="82"/>
      <c r="K95" s="82"/>
      <c r="L95" s="82"/>
      <c r="M95" s="82"/>
      <c r="N95" s="82"/>
      <c r="O95" s="82"/>
      <c r="P95" s="82"/>
      <c r="Q95" s="82"/>
      <c r="R95" s="82"/>
      <c r="S95" s="82"/>
      <c r="T95" s="82"/>
      <c r="U95" s="82"/>
      <c r="V95" s="83"/>
    </row>
    <row r="96" spans="3:22" s="66" customFormat="1" ht="39" customHeight="1">
      <c r="C96" s="82"/>
      <c r="D96" s="82"/>
      <c r="E96" s="82"/>
      <c r="F96" s="82"/>
      <c r="G96" s="82"/>
      <c r="H96" s="82"/>
      <c r="I96" s="82"/>
      <c r="J96" s="82"/>
      <c r="K96" s="82"/>
      <c r="L96" s="82"/>
      <c r="M96" s="82"/>
      <c r="N96" s="82"/>
      <c r="O96" s="82"/>
      <c r="P96" s="82"/>
      <c r="Q96" s="82"/>
      <c r="R96" s="82"/>
      <c r="S96" s="82"/>
      <c r="T96" s="82"/>
      <c r="U96" s="82"/>
      <c r="V96" s="83"/>
    </row>
    <row r="97" spans="3:22" s="66" customFormat="1" ht="39" customHeight="1">
      <c r="C97" s="82"/>
      <c r="D97" s="82"/>
      <c r="E97" s="82"/>
      <c r="F97" s="82"/>
      <c r="G97" s="82"/>
      <c r="H97" s="82"/>
      <c r="I97" s="82"/>
      <c r="J97" s="82"/>
      <c r="K97" s="82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83"/>
    </row>
    <row r="98" spans="3:22" s="66" customFormat="1" ht="39" customHeight="1"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3"/>
    </row>
    <row r="99" spans="3:22" s="66" customFormat="1" ht="39" customHeight="1">
      <c r="C99" s="82"/>
      <c r="D99" s="82"/>
      <c r="E99" s="82"/>
      <c r="F99" s="82"/>
      <c r="G99" s="82"/>
      <c r="H99" s="82"/>
      <c r="I99" s="82"/>
      <c r="J99" s="82"/>
      <c r="K99" s="82"/>
      <c r="L99" s="82"/>
      <c r="M99" s="82"/>
      <c r="N99" s="82"/>
      <c r="O99" s="82"/>
      <c r="P99" s="82"/>
      <c r="Q99" s="82"/>
      <c r="R99" s="82"/>
      <c r="S99" s="82"/>
      <c r="T99" s="82"/>
      <c r="U99" s="82"/>
      <c r="V99" s="83"/>
    </row>
    <row r="100" spans="3:22" s="66" customFormat="1" ht="39" customHeight="1">
      <c r="C100" s="82"/>
      <c r="D100" s="82"/>
      <c r="E100" s="82"/>
      <c r="F100" s="82"/>
      <c r="G100" s="82"/>
      <c r="H100" s="82"/>
      <c r="I100" s="82"/>
      <c r="J100" s="82"/>
      <c r="K100" s="82"/>
      <c r="L100" s="82"/>
      <c r="M100" s="82"/>
      <c r="N100" s="82"/>
      <c r="O100" s="82"/>
      <c r="P100" s="82"/>
      <c r="Q100" s="82"/>
      <c r="R100" s="82"/>
      <c r="S100" s="82"/>
      <c r="T100" s="82"/>
      <c r="U100" s="82"/>
      <c r="V100" s="83"/>
    </row>
    <row r="101" spans="3:22" s="66" customFormat="1" ht="39" customHeight="1">
      <c r="C101" s="82"/>
      <c r="D101" s="82"/>
      <c r="E101" s="82"/>
      <c r="F101" s="82"/>
      <c r="G101" s="82"/>
      <c r="H101" s="82"/>
      <c r="I101" s="82"/>
      <c r="J101" s="82"/>
      <c r="K101" s="82"/>
      <c r="L101" s="82"/>
      <c r="M101" s="82"/>
      <c r="N101" s="82"/>
      <c r="O101" s="82"/>
      <c r="P101" s="82"/>
      <c r="Q101" s="82"/>
      <c r="R101" s="82"/>
      <c r="S101" s="82"/>
      <c r="T101" s="82"/>
      <c r="U101" s="82"/>
      <c r="V101" s="83"/>
    </row>
    <row r="102" spans="3:22" s="66" customFormat="1" ht="39" customHeight="1">
      <c r="C102" s="82"/>
      <c r="D102" s="82"/>
      <c r="E102" s="82"/>
      <c r="F102" s="82"/>
      <c r="G102" s="82"/>
      <c r="H102" s="82"/>
      <c r="I102" s="82"/>
      <c r="J102" s="82"/>
      <c r="K102" s="82"/>
      <c r="L102" s="82"/>
      <c r="M102" s="82"/>
      <c r="N102" s="82"/>
      <c r="O102" s="82"/>
      <c r="P102" s="82"/>
      <c r="Q102" s="82"/>
      <c r="R102" s="82"/>
      <c r="S102" s="82"/>
      <c r="T102" s="82"/>
      <c r="U102" s="82"/>
      <c r="V102" s="83"/>
    </row>
    <row r="103" spans="3:22" s="66" customFormat="1" ht="39" customHeight="1">
      <c r="C103" s="82"/>
      <c r="D103" s="82"/>
      <c r="E103" s="82"/>
      <c r="F103" s="82"/>
      <c r="G103" s="82"/>
      <c r="H103" s="82"/>
      <c r="I103" s="82"/>
      <c r="J103" s="82"/>
      <c r="K103" s="82"/>
      <c r="L103" s="82"/>
      <c r="M103" s="82"/>
      <c r="N103" s="82"/>
      <c r="O103" s="82"/>
      <c r="P103" s="82"/>
      <c r="Q103" s="82"/>
      <c r="R103" s="82"/>
      <c r="S103" s="82"/>
      <c r="T103" s="82"/>
      <c r="U103" s="82"/>
      <c r="V103" s="83"/>
    </row>
    <row r="104" spans="3:22" s="66" customFormat="1" ht="39" customHeight="1">
      <c r="C104" s="82"/>
      <c r="D104" s="82"/>
      <c r="E104" s="82"/>
      <c r="F104" s="82"/>
      <c r="G104" s="82"/>
      <c r="H104" s="82"/>
      <c r="I104" s="82"/>
      <c r="J104" s="82"/>
      <c r="K104" s="82"/>
      <c r="L104" s="82"/>
      <c r="M104" s="82"/>
      <c r="N104" s="82"/>
      <c r="O104" s="82"/>
      <c r="P104" s="82"/>
      <c r="Q104" s="82"/>
      <c r="R104" s="82"/>
      <c r="S104" s="82"/>
      <c r="T104" s="82"/>
      <c r="U104" s="82"/>
      <c r="V104" s="83"/>
    </row>
    <row r="105" spans="3:22" s="66" customFormat="1" ht="39" customHeight="1">
      <c r="C105" s="82"/>
      <c r="D105" s="82"/>
      <c r="E105" s="82"/>
      <c r="F105" s="82"/>
      <c r="G105" s="82"/>
      <c r="H105" s="82"/>
      <c r="I105" s="82"/>
      <c r="J105" s="82"/>
      <c r="K105" s="82"/>
      <c r="L105" s="82"/>
      <c r="M105" s="82"/>
      <c r="N105" s="82"/>
      <c r="O105" s="82"/>
      <c r="P105" s="82"/>
      <c r="Q105" s="82"/>
      <c r="R105" s="82"/>
      <c r="S105" s="82"/>
      <c r="T105" s="82"/>
      <c r="U105" s="82"/>
      <c r="V105" s="83"/>
    </row>
    <row r="106" spans="3:22" s="66" customFormat="1" ht="39" customHeight="1">
      <c r="C106" s="82"/>
      <c r="D106" s="82"/>
      <c r="E106" s="82"/>
      <c r="F106" s="82"/>
      <c r="G106" s="82"/>
      <c r="H106" s="82"/>
      <c r="I106" s="82"/>
      <c r="J106" s="82"/>
      <c r="K106" s="82"/>
      <c r="L106" s="82"/>
      <c r="M106" s="82"/>
      <c r="N106" s="82"/>
      <c r="O106" s="82"/>
      <c r="P106" s="82"/>
      <c r="Q106" s="82"/>
      <c r="R106" s="82"/>
      <c r="S106" s="82"/>
      <c r="T106" s="82"/>
      <c r="U106" s="82"/>
      <c r="V106" s="83"/>
    </row>
    <row r="107" spans="3:22" s="66" customFormat="1" ht="39" customHeight="1"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82"/>
      <c r="N107" s="82"/>
      <c r="O107" s="82"/>
      <c r="P107" s="82"/>
      <c r="Q107" s="82"/>
      <c r="R107" s="82"/>
      <c r="S107" s="82"/>
      <c r="T107" s="82"/>
      <c r="U107" s="82"/>
      <c r="V107" s="83"/>
    </row>
    <row r="108" spans="3:22" s="66" customFormat="1" ht="39" customHeight="1"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3"/>
    </row>
    <row r="109" spans="3:22" s="66" customFormat="1" ht="39" customHeight="1">
      <c r="C109" s="82"/>
      <c r="D109" s="82"/>
      <c r="E109" s="82"/>
      <c r="F109" s="82"/>
      <c r="G109" s="82"/>
      <c r="H109" s="82"/>
      <c r="I109" s="82"/>
      <c r="J109" s="82"/>
      <c r="K109" s="82"/>
      <c r="L109" s="82"/>
      <c r="M109" s="82"/>
      <c r="N109" s="82"/>
      <c r="O109" s="82"/>
      <c r="P109" s="82"/>
      <c r="Q109" s="82"/>
      <c r="R109" s="82"/>
      <c r="S109" s="82"/>
      <c r="T109" s="82"/>
      <c r="U109" s="82"/>
      <c r="V109" s="83"/>
    </row>
    <row r="110" spans="3:22" s="66" customFormat="1" ht="39" customHeight="1">
      <c r="C110" s="82"/>
      <c r="D110" s="82"/>
      <c r="E110" s="82"/>
      <c r="F110" s="82"/>
      <c r="G110" s="82"/>
      <c r="H110" s="82"/>
      <c r="I110" s="82"/>
      <c r="J110" s="82"/>
      <c r="K110" s="82"/>
      <c r="L110" s="82"/>
      <c r="M110" s="82"/>
      <c r="N110" s="82"/>
      <c r="O110" s="82"/>
      <c r="P110" s="82"/>
      <c r="Q110" s="82"/>
      <c r="R110" s="82"/>
      <c r="S110" s="82"/>
      <c r="T110" s="82"/>
      <c r="U110" s="82"/>
      <c r="V110" s="83"/>
    </row>
    <row r="111" spans="3:22" s="66" customFormat="1" ht="39" customHeight="1">
      <c r="C111" s="82"/>
      <c r="D111" s="82"/>
      <c r="E111" s="82"/>
      <c r="F111" s="82"/>
      <c r="G111" s="82"/>
      <c r="H111" s="82"/>
      <c r="I111" s="82"/>
      <c r="J111" s="82"/>
      <c r="K111" s="82"/>
      <c r="L111" s="82"/>
      <c r="M111" s="82"/>
      <c r="N111" s="82"/>
      <c r="O111" s="82"/>
      <c r="P111" s="82"/>
      <c r="Q111" s="82"/>
      <c r="R111" s="82"/>
      <c r="S111" s="82"/>
      <c r="T111" s="82"/>
      <c r="U111" s="82"/>
      <c r="V111" s="83"/>
    </row>
    <row r="112" spans="3:22" s="66" customFormat="1" ht="39" customHeight="1">
      <c r="C112" s="82"/>
      <c r="D112" s="82"/>
      <c r="E112" s="82"/>
      <c r="F112" s="82"/>
      <c r="G112" s="82"/>
      <c r="H112" s="82"/>
      <c r="I112" s="82"/>
      <c r="J112" s="82"/>
      <c r="K112" s="82"/>
      <c r="L112" s="82"/>
      <c r="M112" s="82"/>
      <c r="N112" s="82"/>
      <c r="O112" s="82"/>
      <c r="P112" s="82"/>
      <c r="Q112" s="82"/>
      <c r="R112" s="82"/>
      <c r="S112" s="82"/>
      <c r="T112" s="82"/>
      <c r="U112" s="82"/>
      <c r="V112" s="83"/>
    </row>
    <row r="113" spans="3:22" s="66" customFormat="1" ht="39" customHeight="1">
      <c r="C113" s="82"/>
      <c r="D113" s="82"/>
      <c r="E113" s="82"/>
      <c r="F113" s="82"/>
      <c r="G113" s="82"/>
      <c r="H113" s="82"/>
      <c r="I113" s="82"/>
      <c r="J113" s="82"/>
      <c r="K113" s="82"/>
      <c r="L113" s="82"/>
      <c r="M113" s="82"/>
      <c r="N113" s="82"/>
      <c r="O113" s="82"/>
      <c r="P113" s="82"/>
      <c r="Q113" s="82"/>
      <c r="R113" s="82"/>
      <c r="S113" s="82"/>
      <c r="T113" s="82"/>
      <c r="U113" s="82"/>
      <c r="V113" s="83"/>
    </row>
    <row r="114" spans="3:22" s="66" customFormat="1" ht="39" customHeight="1">
      <c r="C114" s="82"/>
      <c r="D114" s="82"/>
      <c r="E114" s="82"/>
      <c r="F114" s="82"/>
      <c r="G114" s="82"/>
      <c r="H114" s="82"/>
      <c r="I114" s="82"/>
      <c r="J114" s="82"/>
      <c r="K114" s="82"/>
      <c r="L114" s="82"/>
      <c r="M114" s="82"/>
      <c r="N114" s="82"/>
      <c r="O114" s="82"/>
      <c r="P114" s="82"/>
      <c r="Q114" s="82"/>
      <c r="R114" s="82"/>
      <c r="S114" s="82"/>
      <c r="T114" s="82"/>
      <c r="U114" s="82"/>
      <c r="V114" s="83"/>
    </row>
    <row r="115" spans="3:22" s="66" customFormat="1" ht="39" customHeight="1">
      <c r="C115" s="82"/>
      <c r="D115" s="82"/>
      <c r="E115" s="82"/>
      <c r="F115" s="82"/>
      <c r="G115" s="82"/>
      <c r="H115" s="82"/>
      <c r="I115" s="82"/>
      <c r="J115" s="82"/>
      <c r="K115" s="82"/>
      <c r="L115" s="82"/>
      <c r="M115" s="82"/>
      <c r="N115" s="82"/>
      <c r="O115" s="82"/>
      <c r="P115" s="82"/>
      <c r="Q115" s="82"/>
      <c r="R115" s="82"/>
      <c r="S115" s="82"/>
      <c r="T115" s="82"/>
      <c r="U115" s="82"/>
      <c r="V115" s="83"/>
    </row>
    <row r="116" spans="3:22" s="66" customFormat="1" ht="39" customHeight="1">
      <c r="C116" s="82"/>
      <c r="D116" s="82"/>
      <c r="E116" s="82"/>
      <c r="F116" s="82"/>
      <c r="G116" s="82"/>
      <c r="H116" s="82"/>
      <c r="I116" s="82"/>
      <c r="J116" s="82"/>
      <c r="K116" s="82"/>
      <c r="L116" s="82"/>
      <c r="M116" s="82"/>
      <c r="N116" s="82"/>
      <c r="O116" s="82"/>
      <c r="P116" s="82"/>
      <c r="Q116" s="82"/>
      <c r="R116" s="82"/>
      <c r="S116" s="82"/>
      <c r="T116" s="82"/>
      <c r="U116" s="82"/>
      <c r="V116" s="83"/>
    </row>
    <row r="117" spans="3:22" s="66" customFormat="1" ht="39" customHeight="1">
      <c r="C117" s="82"/>
      <c r="D117" s="82"/>
      <c r="E117" s="82"/>
      <c r="F117" s="82"/>
      <c r="G117" s="82"/>
      <c r="H117" s="82"/>
      <c r="I117" s="82"/>
      <c r="J117" s="82"/>
      <c r="K117" s="82"/>
      <c r="L117" s="82"/>
      <c r="M117" s="82"/>
      <c r="N117" s="82"/>
      <c r="O117" s="82"/>
      <c r="P117" s="82"/>
      <c r="Q117" s="82"/>
      <c r="R117" s="82"/>
      <c r="S117" s="82"/>
      <c r="T117" s="82"/>
      <c r="U117" s="82"/>
      <c r="V117" s="83"/>
    </row>
    <row r="118" spans="3:22" s="66" customFormat="1" ht="39" customHeight="1">
      <c r="C118" s="82"/>
      <c r="D118" s="82"/>
      <c r="E118" s="82"/>
      <c r="F118" s="82"/>
      <c r="G118" s="82"/>
      <c r="H118" s="82"/>
      <c r="I118" s="82"/>
      <c r="J118" s="82"/>
      <c r="K118" s="82"/>
      <c r="L118" s="82"/>
      <c r="M118" s="82"/>
      <c r="N118" s="82"/>
      <c r="O118" s="82"/>
      <c r="P118" s="82"/>
      <c r="Q118" s="82"/>
      <c r="R118" s="82"/>
      <c r="S118" s="82"/>
      <c r="T118" s="82"/>
      <c r="U118" s="82"/>
      <c r="V118" s="83"/>
    </row>
    <row r="119" spans="3:22" s="66" customFormat="1" ht="39" customHeight="1">
      <c r="C119" s="82"/>
      <c r="D119" s="82"/>
      <c r="E119" s="82"/>
      <c r="F119" s="82"/>
      <c r="G119" s="82"/>
      <c r="H119" s="82"/>
      <c r="I119" s="82"/>
      <c r="J119" s="82"/>
      <c r="K119" s="82"/>
      <c r="L119" s="82"/>
      <c r="M119" s="82"/>
      <c r="N119" s="82"/>
      <c r="O119" s="82"/>
      <c r="P119" s="82"/>
      <c r="Q119" s="82"/>
      <c r="R119" s="82"/>
      <c r="S119" s="82"/>
      <c r="T119" s="82"/>
      <c r="U119" s="82"/>
      <c r="V119" s="83"/>
    </row>
    <row r="120" spans="3:22" s="66" customFormat="1" ht="39" customHeight="1">
      <c r="C120" s="82"/>
      <c r="D120" s="82"/>
      <c r="E120" s="82"/>
      <c r="F120" s="82"/>
      <c r="G120" s="82"/>
      <c r="H120" s="82"/>
      <c r="I120" s="82"/>
      <c r="J120" s="82"/>
      <c r="K120" s="82"/>
      <c r="L120" s="82"/>
      <c r="M120" s="82"/>
      <c r="N120" s="82"/>
      <c r="O120" s="82"/>
      <c r="P120" s="82"/>
      <c r="Q120" s="82"/>
      <c r="R120" s="82"/>
      <c r="S120" s="82"/>
      <c r="T120" s="82"/>
      <c r="U120" s="82"/>
      <c r="V120" s="83"/>
    </row>
    <row r="121" spans="3:22" s="66" customFormat="1" ht="39" customHeight="1">
      <c r="C121" s="82"/>
      <c r="D121" s="82"/>
      <c r="E121" s="82"/>
      <c r="F121" s="82"/>
      <c r="G121" s="82"/>
      <c r="H121" s="82"/>
      <c r="I121" s="82"/>
      <c r="J121" s="82"/>
      <c r="K121" s="82"/>
      <c r="L121" s="82"/>
      <c r="M121" s="82"/>
      <c r="N121" s="82"/>
      <c r="O121" s="82"/>
      <c r="P121" s="82"/>
      <c r="Q121" s="82"/>
      <c r="R121" s="82"/>
      <c r="S121" s="82"/>
      <c r="T121" s="82"/>
      <c r="U121" s="82"/>
      <c r="V121" s="83"/>
    </row>
    <row r="122" spans="3:22" s="66" customFormat="1" ht="39" customHeight="1">
      <c r="C122" s="82"/>
      <c r="D122" s="82"/>
      <c r="E122" s="82"/>
      <c r="F122" s="82"/>
      <c r="G122" s="82"/>
      <c r="H122" s="82"/>
      <c r="I122" s="82"/>
      <c r="J122" s="82"/>
      <c r="K122" s="82"/>
      <c r="L122" s="82"/>
      <c r="M122" s="82"/>
      <c r="N122" s="82"/>
      <c r="O122" s="82"/>
      <c r="P122" s="82"/>
      <c r="Q122" s="82"/>
      <c r="R122" s="82"/>
      <c r="S122" s="82"/>
      <c r="T122" s="82"/>
      <c r="U122" s="82"/>
      <c r="V122" s="83"/>
    </row>
    <row r="123" spans="3:22" s="66" customFormat="1" ht="39" customHeight="1">
      <c r="C123" s="82"/>
      <c r="D123" s="82"/>
      <c r="E123" s="82"/>
      <c r="F123" s="82"/>
      <c r="G123" s="82"/>
      <c r="H123" s="82"/>
      <c r="I123" s="82"/>
      <c r="J123" s="82"/>
      <c r="K123" s="82"/>
      <c r="L123" s="82"/>
      <c r="M123" s="82"/>
      <c r="N123" s="82"/>
      <c r="O123" s="82"/>
      <c r="P123" s="82"/>
      <c r="Q123" s="82"/>
      <c r="R123" s="82"/>
      <c r="S123" s="82"/>
      <c r="T123" s="82"/>
      <c r="U123" s="82"/>
      <c r="V123" s="83"/>
    </row>
    <row r="124" spans="3:22" s="66" customFormat="1" ht="39" customHeight="1">
      <c r="C124" s="82"/>
      <c r="D124" s="82"/>
      <c r="E124" s="82"/>
      <c r="F124" s="82"/>
      <c r="G124" s="82"/>
      <c r="H124" s="82"/>
      <c r="I124" s="82"/>
      <c r="J124" s="82"/>
      <c r="K124" s="82"/>
      <c r="L124" s="82"/>
      <c r="M124" s="82"/>
      <c r="N124" s="82"/>
      <c r="O124" s="82"/>
      <c r="P124" s="82"/>
      <c r="Q124" s="82"/>
      <c r="R124" s="82"/>
      <c r="S124" s="82"/>
      <c r="T124" s="82"/>
      <c r="U124" s="82"/>
      <c r="V124" s="83"/>
    </row>
    <row r="125" spans="3:22" s="66" customFormat="1" ht="39" customHeight="1">
      <c r="C125" s="82"/>
      <c r="D125" s="82"/>
      <c r="E125" s="82"/>
      <c r="F125" s="82"/>
      <c r="G125" s="82"/>
      <c r="H125" s="82"/>
      <c r="I125" s="82"/>
      <c r="J125" s="82"/>
      <c r="K125" s="82"/>
      <c r="L125" s="82"/>
      <c r="M125" s="82"/>
      <c r="N125" s="82"/>
      <c r="O125" s="82"/>
      <c r="P125" s="82"/>
      <c r="Q125" s="82"/>
      <c r="R125" s="82"/>
      <c r="S125" s="82"/>
      <c r="T125" s="82"/>
      <c r="U125" s="82"/>
      <c r="V125" s="83"/>
    </row>
    <row r="126" spans="3:22" s="66" customFormat="1" ht="39" customHeight="1">
      <c r="C126" s="82"/>
      <c r="D126" s="82"/>
      <c r="E126" s="82"/>
      <c r="F126" s="82"/>
      <c r="G126" s="82"/>
      <c r="H126" s="82"/>
      <c r="I126" s="82"/>
      <c r="J126" s="82"/>
      <c r="K126" s="82"/>
      <c r="L126" s="82"/>
      <c r="M126" s="82"/>
      <c r="N126" s="82"/>
      <c r="O126" s="82"/>
      <c r="P126" s="82"/>
      <c r="Q126" s="82"/>
      <c r="R126" s="82"/>
      <c r="S126" s="82"/>
      <c r="T126" s="82"/>
      <c r="U126" s="82"/>
      <c r="V126" s="83"/>
    </row>
    <row r="127" spans="3:22" s="66" customFormat="1" ht="39" customHeight="1">
      <c r="C127" s="82"/>
      <c r="D127" s="82"/>
      <c r="E127" s="82"/>
      <c r="F127" s="82"/>
      <c r="G127" s="82"/>
      <c r="H127" s="82"/>
      <c r="I127" s="82"/>
      <c r="J127" s="82"/>
      <c r="K127" s="82"/>
      <c r="L127" s="82"/>
      <c r="M127" s="82"/>
      <c r="N127" s="82"/>
      <c r="O127" s="82"/>
      <c r="P127" s="82"/>
      <c r="Q127" s="82"/>
      <c r="R127" s="82"/>
      <c r="S127" s="82"/>
      <c r="T127" s="82"/>
      <c r="U127" s="82"/>
      <c r="V127" s="83"/>
    </row>
    <row r="128" spans="3:22" s="66" customFormat="1" ht="39" customHeight="1">
      <c r="C128" s="82"/>
      <c r="D128" s="82"/>
      <c r="E128" s="82"/>
      <c r="F128" s="82"/>
      <c r="G128" s="82"/>
      <c r="H128" s="82"/>
      <c r="I128" s="82"/>
      <c r="J128" s="82"/>
      <c r="K128" s="82"/>
      <c r="L128" s="82"/>
      <c r="M128" s="82"/>
      <c r="N128" s="82"/>
      <c r="O128" s="82"/>
      <c r="P128" s="82"/>
      <c r="Q128" s="82"/>
      <c r="R128" s="82"/>
      <c r="S128" s="82"/>
      <c r="T128" s="82"/>
      <c r="U128" s="82"/>
      <c r="V128" s="83"/>
    </row>
    <row r="129" spans="3:22" s="66" customFormat="1" ht="39" customHeight="1">
      <c r="C129" s="82"/>
      <c r="D129" s="82"/>
      <c r="E129" s="82"/>
      <c r="F129" s="82"/>
      <c r="G129" s="82"/>
      <c r="H129" s="82"/>
      <c r="I129" s="82"/>
      <c r="J129" s="82"/>
      <c r="K129" s="82"/>
      <c r="L129" s="82"/>
      <c r="M129" s="82"/>
      <c r="N129" s="82"/>
      <c r="O129" s="82"/>
      <c r="P129" s="82"/>
      <c r="Q129" s="82"/>
      <c r="R129" s="82"/>
      <c r="S129" s="82"/>
      <c r="T129" s="82"/>
      <c r="U129" s="82"/>
      <c r="V129" s="83"/>
    </row>
    <row r="130" spans="3:22" s="66" customFormat="1" ht="39" customHeight="1">
      <c r="C130" s="82"/>
      <c r="D130" s="82"/>
      <c r="E130" s="82"/>
      <c r="F130" s="82"/>
      <c r="G130" s="82"/>
      <c r="H130" s="82"/>
      <c r="I130" s="82"/>
      <c r="J130" s="82"/>
      <c r="K130" s="82"/>
      <c r="L130" s="82"/>
      <c r="M130" s="82"/>
      <c r="N130" s="82"/>
      <c r="O130" s="82"/>
      <c r="P130" s="82"/>
      <c r="Q130" s="82"/>
      <c r="R130" s="82"/>
      <c r="S130" s="82"/>
      <c r="T130" s="82"/>
      <c r="U130" s="82"/>
      <c r="V130" s="83"/>
    </row>
    <row r="131" spans="3:22" s="66" customFormat="1" ht="39" customHeight="1">
      <c r="C131" s="82"/>
      <c r="D131" s="82"/>
      <c r="E131" s="82"/>
      <c r="F131" s="82"/>
      <c r="G131" s="82"/>
      <c r="H131" s="82"/>
      <c r="I131" s="82"/>
      <c r="J131" s="82"/>
      <c r="K131" s="82"/>
      <c r="L131" s="82"/>
      <c r="M131" s="82"/>
      <c r="N131" s="82"/>
      <c r="O131" s="82"/>
      <c r="P131" s="82"/>
      <c r="Q131" s="82"/>
      <c r="R131" s="82"/>
      <c r="S131" s="82"/>
      <c r="T131" s="82"/>
      <c r="U131" s="82"/>
      <c r="V131" s="83"/>
    </row>
    <row r="132" spans="3:22" s="66" customFormat="1" ht="39" customHeight="1">
      <c r="C132" s="82"/>
      <c r="D132" s="82"/>
      <c r="E132" s="82"/>
      <c r="F132" s="82"/>
      <c r="G132" s="82"/>
      <c r="H132" s="82"/>
      <c r="I132" s="82"/>
      <c r="J132" s="82"/>
      <c r="K132" s="82"/>
      <c r="L132" s="82"/>
      <c r="M132" s="82"/>
      <c r="N132" s="82"/>
      <c r="O132" s="82"/>
      <c r="P132" s="82"/>
      <c r="Q132" s="82"/>
      <c r="R132" s="82"/>
      <c r="S132" s="82"/>
      <c r="T132" s="82"/>
      <c r="U132" s="82"/>
      <c r="V132" s="83"/>
    </row>
    <row r="133" spans="3:22" s="66" customFormat="1" ht="39" customHeight="1"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3"/>
    </row>
    <row r="134" spans="3:22" s="66" customFormat="1" ht="39" customHeight="1"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3"/>
    </row>
    <row r="135" spans="3:22" s="66" customFormat="1" ht="39" customHeight="1">
      <c r="C135" s="82"/>
      <c r="D135" s="82"/>
      <c r="E135" s="82"/>
      <c r="F135" s="82"/>
      <c r="G135" s="82"/>
      <c r="H135" s="82"/>
      <c r="I135" s="82"/>
      <c r="J135" s="82"/>
      <c r="K135" s="82"/>
      <c r="L135" s="82"/>
      <c r="M135" s="82"/>
      <c r="N135" s="82"/>
      <c r="O135" s="82"/>
      <c r="P135" s="82"/>
      <c r="Q135" s="82"/>
      <c r="R135" s="82"/>
      <c r="S135" s="82"/>
      <c r="T135" s="82"/>
      <c r="U135" s="82"/>
      <c r="V135" s="83"/>
    </row>
    <row r="136" spans="3:22" s="66" customFormat="1" ht="39" customHeight="1">
      <c r="C136" s="82"/>
      <c r="D136" s="82"/>
      <c r="E136" s="82"/>
      <c r="F136" s="82"/>
      <c r="G136" s="82"/>
      <c r="H136" s="82"/>
      <c r="I136" s="82"/>
      <c r="J136" s="82"/>
      <c r="K136" s="82"/>
      <c r="L136" s="82"/>
      <c r="M136" s="82"/>
      <c r="N136" s="82"/>
      <c r="O136" s="82"/>
      <c r="P136" s="82"/>
      <c r="Q136" s="82"/>
      <c r="R136" s="82"/>
      <c r="S136" s="82"/>
      <c r="T136" s="82"/>
      <c r="U136" s="82"/>
      <c r="V136" s="83"/>
    </row>
    <row r="137" spans="3:22" s="66" customFormat="1" ht="39" customHeight="1">
      <c r="C137" s="82"/>
      <c r="D137" s="82"/>
      <c r="E137" s="82"/>
      <c r="F137" s="82"/>
      <c r="G137" s="82"/>
      <c r="H137" s="82"/>
      <c r="I137" s="82"/>
      <c r="J137" s="82"/>
      <c r="K137" s="82"/>
      <c r="L137" s="82"/>
      <c r="M137" s="82"/>
      <c r="N137" s="82"/>
      <c r="O137" s="82"/>
      <c r="P137" s="82"/>
      <c r="Q137" s="82"/>
      <c r="R137" s="82"/>
      <c r="S137" s="82"/>
      <c r="T137" s="82"/>
      <c r="U137" s="82"/>
      <c r="V137" s="83"/>
    </row>
    <row r="138" spans="3:22" s="66" customFormat="1" ht="39" customHeight="1">
      <c r="C138" s="82"/>
      <c r="D138" s="82"/>
      <c r="E138" s="82"/>
      <c r="F138" s="82"/>
      <c r="G138" s="82"/>
      <c r="H138" s="82"/>
      <c r="I138" s="82"/>
      <c r="J138" s="82"/>
      <c r="K138" s="82"/>
      <c r="L138" s="82"/>
      <c r="M138" s="82"/>
      <c r="N138" s="82"/>
      <c r="O138" s="82"/>
      <c r="P138" s="82"/>
      <c r="Q138" s="82"/>
      <c r="R138" s="82"/>
      <c r="S138" s="82"/>
      <c r="T138" s="82"/>
      <c r="U138" s="82"/>
      <c r="V138" s="83"/>
    </row>
    <row r="139" spans="3:22" s="66" customFormat="1" ht="39" customHeight="1">
      <c r="C139" s="82"/>
      <c r="D139" s="82"/>
      <c r="E139" s="82"/>
      <c r="F139" s="82"/>
      <c r="G139" s="82"/>
      <c r="H139" s="82"/>
      <c r="I139" s="82"/>
      <c r="J139" s="82"/>
      <c r="K139" s="82"/>
      <c r="L139" s="82"/>
      <c r="M139" s="82"/>
      <c r="N139" s="82"/>
      <c r="O139" s="82"/>
      <c r="P139" s="82"/>
      <c r="Q139" s="82"/>
      <c r="R139" s="82"/>
      <c r="S139" s="82"/>
      <c r="T139" s="82"/>
      <c r="U139" s="82"/>
      <c r="V139" s="83"/>
    </row>
    <row r="140" spans="3:22" s="66" customFormat="1" ht="39" customHeight="1">
      <c r="C140" s="82"/>
      <c r="D140" s="82"/>
      <c r="E140" s="82"/>
      <c r="F140" s="82"/>
      <c r="G140" s="82"/>
      <c r="H140" s="82"/>
      <c r="I140" s="82"/>
      <c r="J140" s="82"/>
      <c r="K140" s="82"/>
      <c r="L140" s="82"/>
      <c r="M140" s="82"/>
      <c r="N140" s="82"/>
      <c r="O140" s="82"/>
      <c r="P140" s="82"/>
      <c r="Q140" s="82"/>
      <c r="R140" s="82"/>
      <c r="S140" s="82"/>
      <c r="T140" s="82"/>
      <c r="U140" s="82"/>
      <c r="V140" s="83"/>
    </row>
    <row r="141" spans="3:22" s="66" customFormat="1" ht="39" customHeight="1">
      <c r="C141" s="82"/>
      <c r="D141" s="82"/>
      <c r="E141" s="82"/>
      <c r="F141" s="82"/>
      <c r="G141" s="82"/>
      <c r="H141" s="82"/>
      <c r="I141" s="82"/>
      <c r="J141" s="82"/>
      <c r="K141" s="82"/>
      <c r="L141" s="82"/>
      <c r="M141" s="82"/>
      <c r="N141" s="82"/>
      <c r="O141" s="82"/>
      <c r="P141" s="82"/>
      <c r="Q141" s="82"/>
      <c r="R141" s="82"/>
      <c r="S141" s="82"/>
      <c r="T141" s="82"/>
      <c r="U141" s="82"/>
      <c r="V141" s="83"/>
    </row>
    <row r="142" spans="3:22" s="66" customFormat="1" ht="39" customHeight="1">
      <c r="C142" s="82"/>
      <c r="D142" s="82"/>
      <c r="E142" s="82"/>
      <c r="F142" s="82"/>
      <c r="G142" s="82"/>
      <c r="H142" s="82"/>
      <c r="I142" s="82"/>
      <c r="J142" s="82"/>
      <c r="K142" s="82"/>
      <c r="L142" s="82"/>
      <c r="M142" s="82"/>
      <c r="N142" s="82"/>
      <c r="O142" s="82"/>
      <c r="P142" s="82"/>
      <c r="Q142" s="82"/>
      <c r="R142" s="82"/>
      <c r="S142" s="82"/>
      <c r="T142" s="82"/>
      <c r="U142" s="82"/>
      <c r="V142" s="83"/>
    </row>
    <row r="143" spans="3:22" s="66" customFormat="1" ht="39" customHeight="1">
      <c r="C143" s="82"/>
      <c r="D143" s="82"/>
      <c r="E143" s="82"/>
      <c r="F143" s="82"/>
      <c r="G143" s="82"/>
      <c r="H143" s="82"/>
      <c r="I143" s="82"/>
      <c r="J143" s="82"/>
      <c r="K143" s="82"/>
      <c r="L143" s="82"/>
      <c r="M143" s="82"/>
      <c r="N143" s="82"/>
      <c r="O143" s="82"/>
      <c r="P143" s="82"/>
      <c r="Q143" s="82"/>
      <c r="R143" s="82"/>
      <c r="S143" s="82"/>
      <c r="T143" s="82"/>
      <c r="U143" s="82"/>
      <c r="V143" s="83"/>
    </row>
    <row r="144" spans="3:22" s="66" customFormat="1" ht="39" customHeight="1">
      <c r="C144" s="82"/>
      <c r="D144" s="82"/>
      <c r="E144" s="82"/>
      <c r="F144" s="82"/>
      <c r="G144" s="82"/>
      <c r="H144" s="82"/>
      <c r="I144" s="82"/>
      <c r="J144" s="82"/>
      <c r="K144" s="82"/>
      <c r="L144" s="82"/>
      <c r="M144" s="82"/>
      <c r="N144" s="82"/>
      <c r="O144" s="82"/>
      <c r="P144" s="82"/>
      <c r="Q144" s="82"/>
      <c r="R144" s="82"/>
      <c r="S144" s="82"/>
      <c r="T144" s="82"/>
      <c r="U144" s="82"/>
      <c r="V144" s="83"/>
    </row>
    <row r="145" spans="3:22" s="66" customFormat="1" ht="39" customHeight="1">
      <c r="C145" s="82"/>
      <c r="D145" s="82"/>
      <c r="E145" s="82"/>
      <c r="F145" s="82"/>
      <c r="G145" s="82"/>
      <c r="H145" s="82"/>
      <c r="I145" s="82"/>
      <c r="J145" s="82"/>
      <c r="K145" s="82"/>
      <c r="L145" s="82"/>
      <c r="M145" s="82"/>
      <c r="N145" s="82"/>
      <c r="O145" s="82"/>
      <c r="P145" s="82"/>
      <c r="Q145" s="82"/>
      <c r="R145" s="82"/>
      <c r="S145" s="82"/>
      <c r="T145" s="82"/>
      <c r="U145" s="82"/>
      <c r="V145" s="83"/>
    </row>
    <row r="146" spans="3:22" s="66" customFormat="1" ht="39" customHeight="1">
      <c r="C146" s="82"/>
      <c r="D146" s="82"/>
      <c r="E146" s="82"/>
      <c r="F146" s="82"/>
      <c r="G146" s="82"/>
      <c r="H146" s="82"/>
      <c r="I146" s="82"/>
      <c r="J146" s="82"/>
      <c r="K146" s="82"/>
      <c r="L146" s="82"/>
      <c r="M146" s="82"/>
      <c r="N146" s="82"/>
      <c r="O146" s="82"/>
      <c r="P146" s="82"/>
      <c r="Q146" s="82"/>
      <c r="R146" s="82"/>
      <c r="S146" s="82"/>
      <c r="T146" s="82"/>
      <c r="U146" s="82"/>
      <c r="V146" s="83"/>
    </row>
    <row r="147" spans="3:22" s="66" customFormat="1" ht="39" customHeight="1">
      <c r="C147" s="82"/>
      <c r="D147" s="82"/>
      <c r="E147" s="82"/>
      <c r="F147" s="82"/>
      <c r="G147" s="82"/>
      <c r="H147" s="82"/>
      <c r="I147" s="82"/>
      <c r="J147" s="82"/>
      <c r="K147" s="82"/>
      <c r="L147" s="82"/>
      <c r="M147" s="82"/>
      <c r="N147" s="82"/>
      <c r="O147" s="82"/>
      <c r="P147" s="82"/>
      <c r="Q147" s="82"/>
      <c r="R147" s="82"/>
      <c r="S147" s="82"/>
      <c r="T147" s="82"/>
      <c r="U147" s="82"/>
      <c r="V147" s="83"/>
    </row>
    <row r="148" spans="3:22" s="66" customFormat="1" ht="39" customHeight="1">
      <c r="C148" s="82"/>
      <c r="D148" s="82"/>
      <c r="E148" s="82"/>
      <c r="F148" s="82"/>
      <c r="G148" s="82"/>
      <c r="H148" s="82"/>
      <c r="I148" s="82"/>
      <c r="J148" s="82"/>
      <c r="K148" s="82"/>
      <c r="L148" s="82"/>
      <c r="M148" s="82"/>
      <c r="N148" s="82"/>
      <c r="O148" s="82"/>
      <c r="P148" s="82"/>
      <c r="Q148" s="82"/>
      <c r="R148" s="82"/>
      <c r="S148" s="82"/>
      <c r="T148" s="82"/>
      <c r="U148" s="82"/>
      <c r="V148" s="83"/>
    </row>
    <row r="149" spans="3:22" s="66" customFormat="1" ht="39" customHeight="1">
      <c r="C149" s="82"/>
      <c r="D149" s="82"/>
      <c r="E149" s="82"/>
      <c r="F149" s="82"/>
      <c r="G149" s="82"/>
      <c r="H149" s="82"/>
      <c r="I149" s="82"/>
      <c r="J149" s="82"/>
      <c r="K149" s="82"/>
      <c r="L149" s="82"/>
      <c r="M149" s="82"/>
      <c r="N149" s="82"/>
      <c r="O149" s="82"/>
      <c r="P149" s="82"/>
      <c r="Q149" s="82"/>
      <c r="R149" s="82"/>
      <c r="S149" s="82"/>
      <c r="T149" s="82"/>
      <c r="U149" s="82"/>
      <c r="V149" s="83"/>
    </row>
    <row r="150" spans="3:22" s="66" customFormat="1" ht="39" customHeight="1">
      <c r="C150" s="82"/>
      <c r="D150" s="82"/>
      <c r="E150" s="82"/>
      <c r="F150" s="82"/>
      <c r="G150" s="82"/>
      <c r="H150" s="82"/>
      <c r="I150" s="82"/>
      <c r="J150" s="82"/>
      <c r="K150" s="82"/>
      <c r="L150" s="82"/>
      <c r="M150" s="82"/>
      <c r="N150" s="82"/>
      <c r="O150" s="82"/>
      <c r="P150" s="82"/>
      <c r="Q150" s="82"/>
      <c r="R150" s="82"/>
      <c r="S150" s="82"/>
      <c r="T150" s="82"/>
      <c r="U150" s="82"/>
      <c r="V150" s="83"/>
    </row>
    <row r="151" spans="3:22" s="66" customFormat="1" ht="39" customHeight="1">
      <c r="C151" s="82"/>
      <c r="D151" s="82"/>
      <c r="E151" s="82"/>
      <c r="F151" s="82"/>
      <c r="G151" s="82"/>
      <c r="H151" s="82"/>
      <c r="I151" s="82"/>
      <c r="J151" s="82"/>
      <c r="K151" s="82"/>
      <c r="L151" s="82"/>
      <c r="M151" s="82"/>
      <c r="N151" s="82"/>
      <c r="O151" s="82"/>
      <c r="P151" s="82"/>
      <c r="Q151" s="82"/>
      <c r="R151" s="82"/>
      <c r="S151" s="82"/>
      <c r="T151" s="82"/>
      <c r="U151" s="82"/>
      <c r="V151" s="83"/>
    </row>
    <row r="152" spans="3:22" s="66" customFormat="1" ht="39" customHeight="1">
      <c r="C152" s="82"/>
      <c r="D152" s="82"/>
      <c r="E152" s="82"/>
      <c r="F152" s="82"/>
      <c r="G152" s="82"/>
      <c r="H152" s="82"/>
      <c r="I152" s="82"/>
      <c r="J152" s="82"/>
      <c r="K152" s="82"/>
      <c r="L152" s="82"/>
      <c r="M152" s="82"/>
      <c r="N152" s="82"/>
      <c r="O152" s="82"/>
      <c r="P152" s="82"/>
      <c r="Q152" s="82"/>
      <c r="R152" s="82"/>
      <c r="S152" s="82"/>
      <c r="T152" s="82"/>
      <c r="U152" s="82"/>
      <c r="V152" s="83"/>
    </row>
    <row r="153" spans="3:22" s="66" customFormat="1" ht="39" customHeight="1">
      <c r="C153" s="82"/>
      <c r="D153" s="82"/>
      <c r="E153" s="82"/>
      <c r="F153" s="82"/>
      <c r="G153" s="82"/>
      <c r="H153" s="82"/>
      <c r="I153" s="82"/>
      <c r="J153" s="82"/>
      <c r="K153" s="82"/>
      <c r="L153" s="82"/>
      <c r="M153" s="82"/>
      <c r="N153" s="82"/>
      <c r="O153" s="82"/>
      <c r="P153" s="82"/>
      <c r="Q153" s="82"/>
      <c r="R153" s="82"/>
      <c r="S153" s="82"/>
      <c r="T153" s="82"/>
      <c r="U153" s="82"/>
      <c r="V153" s="83"/>
    </row>
    <row r="154" spans="3:22" s="66" customFormat="1" ht="39" customHeight="1">
      <c r="C154" s="82"/>
      <c r="D154" s="82"/>
      <c r="E154" s="82"/>
      <c r="F154" s="82"/>
      <c r="G154" s="82"/>
      <c r="H154" s="82"/>
      <c r="I154" s="82"/>
      <c r="J154" s="82"/>
      <c r="K154" s="82"/>
      <c r="L154" s="82"/>
      <c r="M154" s="82"/>
      <c r="N154" s="82"/>
      <c r="O154" s="82"/>
      <c r="P154" s="82"/>
      <c r="Q154" s="82"/>
      <c r="R154" s="82"/>
      <c r="S154" s="82"/>
      <c r="T154" s="82"/>
      <c r="U154" s="82"/>
      <c r="V154" s="83"/>
    </row>
    <row r="155" spans="3:22" s="66" customFormat="1" ht="39" customHeight="1">
      <c r="C155" s="82"/>
      <c r="D155" s="82"/>
      <c r="E155" s="82"/>
      <c r="F155" s="82"/>
      <c r="G155" s="82"/>
      <c r="H155" s="82"/>
      <c r="I155" s="82"/>
      <c r="J155" s="82"/>
      <c r="K155" s="82"/>
      <c r="L155" s="82"/>
      <c r="M155" s="82"/>
      <c r="N155" s="82"/>
      <c r="O155" s="82"/>
      <c r="P155" s="82"/>
      <c r="Q155" s="82"/>
      <c r="R155" s="82"/>
      <c r="S155" s="82"/>
      <c r="T155" s="82"/>
      <c r="U155" s="82"/>
      <c r="V155" s="83"/>
    </row>
    <row r="156" spans="3:22" s="66" customFormat="1" ht="39" customHeight="1">
      <c r="C156" s="82"/>
      <c r="D156" s="82"/>
      <c r="E156" s="82"/>
      <c r="F156" s="82"/>
      <c r="G156" s="82"/>
      <c r="H156" s="82"/>
      <c r="I156" s="82"/>
      <c r="J156" s="82"/>
      <c r="K156" s="82"/>
      <c r="L156" s="82"/>
      <c r="M156" s="82"/>
      <c r="N156" s="82"/>
      <c r="O156" s="82"/>
      <c r="P156" s="82"/>
      <c r="Q156" s="82"/>
      <c r="R156" s="82"/>
      <c r="S156" s="82"/>
      <c r="T156" s="82"/>
      <c r="U156" s="82"/>
      <c r="V156" s="83"/>
    </row>
    <row r="157" spans="3:22" s="66" customFormat="1" ht="39" customHeight="1">
      <c r="C157" s="82"/>
      <c r="D157" s="82"/>
      <c r="E157" s="82"/>
      <c r="F157" s="82"/>
      <c r="G157" s="82"/>
      <c r="H157" s="82"/>
      <c r="I157" s="82"/>
      <c r="J157" s="82"/>
      <c r="K157" s="82"/>
      <c r="L157" s="82"/>
      <c r="M157" s="82"/>
      <c r="N157" s="82"/>
      <c r="O157" s="82"/>
      <c r="P157" s="82"/>
      <c r="Q157" s="82"/>
      <c r="R157" s="82"/>
      <c r="S157" s="82"/>
      <c r="T157" s="82"/>
      <c r="U157" s="82"/>
      <c r="V157" s="83"/>
    </row>
    <row r="158" spans="3:22" s="66" customFormat="1" ht="39" customHeight="1">
      <c r="C158" s="82"/>
      <c r="D158" s="82"/>
      <c r="E158" s="82"/>
      <c r="F158" s="82"/>
      <c r="G158" s="82"/>
      <c r="H158" s="82"/>
      <c r="I158" s="82"/>
      <c r="J158" s="82"/>
      <c r="K158" s="82"/>
      <c r="L158" s="82"/>
      <c r="M158" s="82"/>
      <c r="N158" s="82"/>
      <c r="O158" s="82"/>
      <c r="P158" s="82"/>
      <c r="Q158" s="82"/>
      <c r="R158" s="82"/>
      <c r="S158" s="82"/>
      <c r="T158" s="82"/>
      <c r="U158" s="82"/>
      <c r="V158" s="83"/>
    </row>
    <row r="159" spans="3:22" s="66" customFormat="1" ht="39" customHeight="1">
      <c r="C159" s="82"/>
      <c r="D159" s="82"/>
      <c r="E159" s="82"/>
      <c r="F159" s="82"/>
      <c r="G159" s="82"/>
      <c r="H159" s="82"/>
      <c r="I159" s="82"/>
      <c r="J159" s="82"/>
      <c r="K159" s="82"/>
      <c r="L159" s="82"/>
      <c r="M159" s="82"/>
      <c r="N159" s="82"/>
      <c r="O159" s="82"/>
      <c r="P159" s="82"/>
      <c r="Q159" s="82"/>
      <c r="R159" s="82"/>
      <c r="S159" s="82"/>
      <c r="T159" s="82"/>
      <c r="U159" s="82"/>
      <c r="V159" s="83"/>
    </row>
    <row r="160" spans="3:22" s="66" customFormat="1" ht="39" customHeight="1">
      <c r="C160" s="82"/>
      <c r="D160" s="82"/>
      <c r="E160" s="82"/>
      <c r="F160" s="82"/>
      <c r="G160" s="82"/>
      <c r="H160" s="82"/>
      <c r="I160" s="82"/>
      <c r="J160" s="82"/>
      <c r="K160" s="82"/>
      <c r="L160" s="82"/>
      <c r="M160" s="82"/>
      <c r="N160" s="82"/>
      <c r="O160" s="82"/>
      <c r="P160" s="82"/>
      <c r="Q160" s="82"/>
      <c r="R160" s="82"/>
      <c r="S160" s="82"/>
      <c r="T160" s="82"/>
      <c r="U160" s="82"/>
      <c r="V160" s="83"/>
    </row>
    <row r="161" spans="3:22" s="66" customFormat="1" ht="39" customHeight="1">
      <c r="C161" s="82"/>
      <c r="D161" s="82"/>
      <c r="E161" s="82"/>
      <c r="F161" s="82"/>
      <c r="G161" s="82"/>
      <c r="H161" s="82"/>
      <c r="I161" s="82"/>
      <c r="J161" s="82"/>
      <c r="K161" s="82"/>
      <c r="L161" s="82"/>
      <c r="M161" s="82"/>
      <c r="N161" s="82"/>
      <c r="O161" s="82"/>
      <c r="P161" s="82"/>
      <c r="Q161" s="82"/>
      <c r="R161" s="82"/>
      <c r="S161" s="82"/>
      <c r="T161" s="82"/>
      <c r="U161" s="82"/>
      <c r="V161" s="83"/>
    </row>
    <row r="162" spans="3:22" s="66" customFormat="1" ht="39" customHeight="1">
      <c r="C162" s="82"/>
      <c r="D162" s="82"/>
      <c r="E162" s="82"/>
      <c r="F162" s="82"/>
      <c r="G162" s="82"/>
      <c r="H162" s="82"/>
      <c r="I162" s="82"/>
      <c r="J162" s="82"/>
      <c r="K162" s="82"/>
      <c r="L162" s="82"/>
      <c r="M162" s="82"/>
      <c r="N162" s="82"/>
      <c r="O162" s="82"/>
      <c r="P162" s="82"/>
      <c r="Q162" s="82"/>
      <c r="R162" s="82"/>
      <c r="S162" s="82"/>
      <c r="T162" s="82"/>
      <c r="U162" s="82"/>
      <c r="V162" s="83"/>
    </row>
    <row r="163" spans="3:22" s="66" customFormat="1" ht="39" customHeight="1">
      <c r="C163" s="82"/>
      <c r="D163" s="82"/>
      <c r="E163" s="82"/>
      <c r="F163" s="82"/>
      <c r="G163" s="82"/>
      <c r="H163" s="82"/>
      <c r="I163" s="82"/>
      <c r="J163" s="82"/>
      <c r="K163" s="82"/>
      <c r="L163" s="82"/>
      <c r="M163" s="82"/>
      <c r="N163" s="82"/>
      <c r="O163" s="82"/>
      <c r="P163" s="82"/>
      <c r="Q163" s="82"/>
      <c r="R163" s="82"/>
      <c r="S163" s="82"/>
      <c r="T163" s="82"/>
      <c r="U163" s="82"/>
      <c r="V163" s="83"/>
    </row>
    <row r="164" spans="3:22" s="66" customFormat="1" ht="39" customHeight="1">
      <c r="C164" s="82"/>
      <c r="D164" s="82"/>
      <c r="E164" s="82"/>
      <c r="F164" s="82"/>
      <c r="G164" s="82"/>
      <c r="H164" s="82"/>
      <c r="I164" s="82"/>
      <c r="J164" s="82"/>
      <c r="K164" s="82"/>
      <c r="L164" s="82"/>
      <c r="M164" s="82"/>
      <c r="N164" s="82"/>
      <c r="O164" s="82"/>
      <c r="P164" s="82"/>
      <c r="Q164" s="82"/>
      <c r="R164" s="82"/>
      <c r="S164" s="82"/>
      <c r="T164" s="82"/>
      <c r="U164" s="82"/>
      <c r="V164" s="83"/>
    </row>
    <row r="165" spans="3:22" s="66" customFormat="1" ht="39" customHeight="1">
      <c r="C165" s="82"/>
      <c r="D165" s="82"/>
      <c r="E165" s="82"/>
      <c r="F165" s="82"/>
      <c r="G165" s="82"/>
      <c r="H165" s="82"/>
      <c r="I165" s="82"/>
      <c r="J165" s="82"/>
      <c r="K165" s="82"/>
      <c r="L165" s="82"/>
      <c r="M165" s="82"/>
      <c r="N165" s="82"/>
      <c r="O165" s="82"/>
      <c r="P165" s="82"/>
      <c r="Q165" s="82"/>
      <c r="R165" s="82"/>
      <c r="S165" s="82"/>
      <c r="T165" s="82"/>
      <c r="U165" s="82"/>
      <c r="V165" s="83"/>
    </row>
    <row r="166" spans="3:22" s="66" customFormat="1" ht="39" customHeight="1">
      <c r="C166" s="82"/>
      <c r="D166" s="82"/>
      <c r="E166" s="82"/>
      <c r="F166" s="82"/>
      <c r="G166" s="82"/>
      <c r="H166" s="82"/>
      <c r="I166" s="82"/>
      <c r="J166" s="82"/>
      <c r="K166" s="82"/>
      <c r="L166" s="82"/>
      <c r="M166" s="82"/>
      <c r="N166" s="82"/>
      <c r="O166" s="82"/>
      <c r="P166" s="82"/>
      <c r="Q166" s="82"/>
      <c r="R166" s="82"/>
      <c r="S166" s="82"/>
      <c r="T166" s="82"/>
      <c r="U166" s="82"/>
      <c r="V166" s="83"/>
    </row>
    <row r="167" spans="3:22" s="66" customFormat="1" ht="39" customHeight="1">
      <c r="C167" s="82"/>
      <c r="D167" s="82"/>
      <c r="E167" s="82"/>
      <c r="F167" s="82"/>
      <c r="G167" s="82"/>
      <c r="H167" s="82"/>
      <c r="I167" s="82"/>
      <c r="J167" s="82"/>
      <c r="K167" s="82"/>
      <c r="L167" s="82"/>
      <c r="M167" s="82"/>
      <c r="N167" s="82"/>
      <c r="O167" s="82"/>
      <c r="P167" s="82"/>
      <c r="Q167" s="82"/>
      <c r="R167" s="82"/>
      <c r="S167" s="82"/>
      <c r="T167" s="82"/>
      <c r="U167" s="82"/>
      <c r="V167" s="83"/>
    </row>
    <row r="168" spans="3:22" s="66" customFormat="1" ht="39" customHeight="1">
      <c r="C168" s="82"/>
      <c r="D168" s="82"/>
      <c r="E168" s="82"/>
      <c r="F168" s="82"/>
      <c r="G168" s="82"/>
      <c r="H168" s="82"/>
      <c r="I168" s="82"/>
      <c r="J168" s="82"/>
      <c r="K168" s="82"/>
      <c r="L168" s="82"/>
      <c r="M168" s="82"/>
      <c r="N168" s="82"/>
      <c r="O168" s="82"/>
      <c r="P168" s="82"/>
      <c r="Q168" s="82"/>
      <c r="R168" s="82"/>
      <c r="S168" s="82"/>
      <c r="T168" s="82"/>
      <c r="U168" s="82"/>
      <c r="V168" s="83"/>
    </row>
    <row r="169" spans="3:22" s="66" customFormat="1" ht="39" customHeight="1">
      <c r="C169" s="82"/>
      <c r="D169" s="82"/>
      <c r="E169" s="82"/>
      <c r="F169" s="82"/>
      <c r="G169" s="82"/>
      <c r="H169" s="82"/>
      <c r="I169" s="82"/>
      <c r="J169" s="82"/>
      <c r="K169" s="82"/>
      <c r="L169" s="82"/>
      <c r="M169" s="82"/>
      <c r="N169" s="82"/>
      <c r="O169" s="82"/>
      <c r="P169" s="82"/>
      <c r="Q169" s="82"/>
      <c r="R169" s="82"/>
      <c r="S169" s="82"/>
      <c r="T169" s="82"/>
      <c r="U169" s="82"/>
      <c r="V169" s="83"/>
    </row>
    <row r="170" spans="3:22" s="66" customFormat="1" ht="39" customHeight="1">
      <c r="C170" s="82"/>
      <c r="D170" s="82"/>
      <c r="E170" s="82"/>
      <c r="F170" s="82"/>
      <c r="G170" s="82"/>
      <c r="H170" s="82"/>
      <c r="I170" s="82"/>
      <c r="J170" s="82"/>
      <c r="K170" s="82"/>
      <c r="L170" s="82"/>
      <c r="M170" s="82"/>
      <c r="N170" s="82"/>
      <c r="O170" s="82"/>
      <c r="P170" s="82"/>
      <c r="Q170" s="82"/>
      <c r="R170" s="82"/>
      <c r="S170" s="82"/>
      <c r="T170" s="82"/>
      <c r="U170" s="82"/>
      <c r="V170" s="83"/>
    </row>
    <row r="171" spans="3:22" s="66" customFormat="1" ht="39" customHeight="1">
      <c r="C171" s="82"/>
      <c r="D171" s="82"/>
      <c r="E171" s="82"/>
      <c r="F171" s="82"/>
      <c r="G171" s="82"/>
      <c r="H171" s="82"/>
      <c r="I171" s="82"/>
      <c r="J171" s="82"/>
      <c r="K171" s="82"/>
      <c r="L171" s="82"/>
      <c r="M171" s="82"/>
      <c r="N171" s="82"/>
      <c r="O171" s="82"/>
      <c r="P171" s="82"/>
      <c r="Q171" s="82"/>
      <c r="R171" s="82"/>
      <c r="S171" s="82"/>
      <c r="T171" s="82"/>
      <c r="U171" s="82"/>
      <c r="V171" s="83"/>
    </row>
    <row r="172" spans="3:22" s="66" customFormat="1" ht="39" customHeight="1">
      <c r="C172" s="82"/>
      <c r="D172" s="82"/>
      <c r="E172" s="82"/>
      <c r="F172" s="82"/>
      <c r="G172" s="82"/>
      <c r="H172" s="82"/>
      <c r="I172" s="82"/>
      <c r="J172" s="82"/>
      <c r="K172" s="82"/>
      <c r="L172" s="82"/>
      <c r="M172" s="82"/>
      <c r="N172" s="82"/>
      <c r="O172" s="82"/>
      <c r="P172" s="82"/>
      <c r="Q172" s="82"/>
      <c r="R172" s="82"/>
      <c r="S172" s="82"/>
      <c r="T172" s="82"/>
      <c r="U172" s="82"/>
      <c r="V172" s="83"/>
    </row>
    <row r="173" spans="3:22" s="66" customFormat="1" ht="39" customHeight="1">
      <c r="C173" s="82"/>
      <c r="D173" s="82"/>
      <c r="E173" s="82"/>
      <c r="F173" s="82"/>
      <c r="G173" s="82"/>
      <c r="H173" s="82"/>
      <c r="I173" s="82"/>
      <c r="J173" s="82"/>
      <c r="K173" s="82"/>
      <c r="L173" s="82"/>
      <c r="M173" s="82"/>
      <c r="N173" s="82"/>
      <c r="O173" s="82"/>
      <c r="P173" s="82"/>
      <c r="Q173" s="82"/>
      <c r="R173" s="82"/>
      <c r="S173" s="82"/>
      <c r="T173" s="82"/>
      <c r="U173" s="82"/>
      <c r="V173" s="83"/>
    </row>
    <row r="174" spans="3:22" s="66" customFormat="1" ht="39" customHeight="1">
      <c r="C174" s="82"/>
      <c r="D174" s="82"/>
      <c r="E174" s="82"/>
      <c r="F174" s="82"/>
      <c r="G174" s="82"/>
      <c r="H174" s="82"/>
      <c r="I174" s="82"/>
      <c r="J174" s="82"/>
      <c r="K174" s="82"/>
      <c r="L174" s="82"/>
      <c r="M174" s="82"/>
      <c r="N174" s="82"/>
      <c r="O174" s="82"/>
      <c r="P174" s="82"/>
      <c r="Q174" s="82"/>
      <c r="R174" s="82"/>
      <c r="S174" s="82"/>
      <c r="T174" s="82"/>
      <c r="U174" s="82"/>
      <c r="V174" s="83"/>
    </row>
    <row r="175" spans="3:22" s="66" customFormat="1" ht="39" customHeight="1">
      <c r="C175" s="82"/>
      <c r="D175" s="82"/>
      <c r="E175" s="82"/>
      <c r="F175" s="82"/>
      <c r="G175" s="82"/>
      <c r="H175" s="82"/>
      <c r="I175" s="82"/>
      <c r="J175" s="82"/>
      <c r="K175" s="82"/>
      <c r="L175" s="82"/>
      <c r="M175" s="82"/>
      <c r="N175" s="82"/>
      <c r="O175" s="82"/>
      <c r="P175" s="82"/>
      <c r="Q175" s="82"/>
      <c r="R175" s="82"/>
      <c r="S175" s="82"/>
      <c r="T175" s="82"/>
      <c r="U175" s="82"/>
      <c r="V175" s="83"/>
    </row>
    <row r="176" spans="3:22" s="66" customFormat="1" ht="39" customHeight="1">
      <c r="C176" s="82"/>
      <c r="D176" s="82"/>
      <c r="E176" s="82"/>
      <c r="F176" s="82"/>
      <c r="G176" s="82"/>
      <c r="H176" s="82"/>
      <c r="I176" s="82"/>
      <c r="J176" s="82"/>
      <c r="K176" s="82"/>
      <c r="L176" s="82"/>
      <c r="M176" s="82"/>
      <c r="N176" s="82"/>
      <c r="O176" s="82"/>
      <c r="P176" s="82"/>
      <c r="Q176" s="82"/>
      <c r="R176" s="82"/>
      <c r="S176" s="82"/>
      <c r="T176" s="82"/>
      <c r="U176" s="82"/>
      <c r="V176" s="83"/>
    </row>
    <row r="177" spans="3:22" s="66" customFormat="1" ht="39" customHeight="1">
      <c r="C177" s="82"/>
      <c r="D177" s="82"/>
      <c r="E177" s="82"/>
      <c r="F177" s="82"/>
      <c r="G177" s="82"/>
      <c r="H177" s="82"/>
      <c r="I177" s="82"/>
      <c r="J177" s="82"/>
      <c r="K177" s="82"/>
      <c r="L177" s="82"/>
      <c r="M177" s="82"/>
      <c r="N177" s="82"/>
      <c r="O177" s="82"/>
      <c r="P177" s="82"/>
      <c r="Q177" s="82"/>
      <c r="R177" s="82"/>
      <c r="S177" s="82"/>
      <c r="T177" s="82"/>
      <c r="U177" s="82"/>
      <c r="V177" s="83"/>
    </row>
    <row r="178" spans="3:22" s="66" customFormat="1" ht="39" customHeight="1">
      <c r="C178" s="82"/>
      <c r="D178" s="82"/>
      <c r="E178" s="82"/>
      <c r="F178" s="82"/>
      <c r="G178" s="82"/>
      <c r="H178" s="82"/>
      <c r="I178" s="82"/>
      <c r="J178" s="82"/>
      <c r="K178" s="82"/>
      <c r="L178" s="82"/>
      <c r="M178" s="82"/>
      <c r="N178" s="82"/>
      <c r="O178" s="82"/>
      <c r="P178" s="82"/>
      <c r="Q178" s="82"/>
      <c r="R178" s="82"/>
      <c r="S178" s="82"/>
      <c r="T178" s="82"/>
      <c r="U178" s="82"/>
      <c r="V178" s="83"/>
    </row>
    <row r="179" spans="3:22" s="66" customFormat="1" ht="39" customHeight="1">
      <c r="C179" s="82"/>
      <c r="D179" s="82"/>
      <c r="E179" s="82"/>
      <c r="F179" s="82"/>
      <c r="G179" s="82"/>
      <c r="H179" s="82"/>
      <c r="I179" s="82"/>
      <c r="J179" s="82"/>
      <c r="K179" s="82"/>
      <c r="L179" s="82"/>
      <c r="M179" s="82"/>
      <c r="N179" s="82"/>
      <c r="O179" s="82"/>
      <c r="P179" s="82"/>
      <c r="Q179" s="82"/>
      <c r="R179" s="82"/>
      <c r="S179" s="82"/>
      <c r="T179" s="82"/>
      <c r="U179" s="82"/>
      <c r="V179" s="83"/>
    </row>
    <row r="180" spans="3:22" s="66" customFormat="1" ht="39" customHeight="1">
      <c r="C180" s="82"/>
      <c r="D180" s="82"/>
      <c r="E180" s="82"/>
      <c r="F180" s="82"/>
      <c r="G180" s="82"/>
      <c r="H180" s="82"/>
      <c r="I180" s="82"/>
      <c r="J180" s="82"/>
      <c r="K180" s="82"/>
      <c r="L180" s="82"/>
      <c r="M180" s="82"/>
      <c r="N180" s="82"/>
      <c r="O180" s="82"/>
      <c r="P180" s="82"/>
      <c r="Q180" s="82"/>
      <c r="R180" s="82"/>
      <c r="S180" s="82"/>
      <c r="T180" s="82"/>
      <c r="U180" s="82"/>
      <c r="V180" s="83"/>
    </row>
    <row r="181" spans="3:22" s="66" customFormat="1" ht="39" customHeight="1">
      <c r="C181" s="82"/>
      <c r="D181" s="82"/>
      <c r="E181" s="82"/>
      <c r="F181" s="82"/>
      <c r="G181" s="82"/>
      <c r="H181" s="82"/>
      <c r="I181" s="82"/>
      <c r="J181" s="82"/>
      <c r="K181" s="82"/>
      <c r="L181" s="82"/>
      <c r="M181" s="82"/>
      <c r="N181" s="82"/>
      <c r="O181" s="82"/>
      <c r="P181" s="82"/>
      <c r="Q181" s="82"/>
      <c r="R181" s="82"/>
      <c r="S181" s="82"/>
      <c r="T181" s="82"/>
      <c r="U181" s="82"/>
      <c r="V181" s="83"/>
    </row>
    <row r="182" spans="3:22" s="66" customFormat="1" ht="39" customHeight="1">
      <c r="C182" s="82"/>
      <c r="D182" s="82"/>
      <c r="E182" s="82"/>
      <c r="F182" s="82"/>
      <c r="G182" s="82"/>
      <c r="H182" s="82"/>
      <c r="I182" s="82"/>
      <c r="J182" s="82"/>
      <c r="K182" s="82"/>
      <c r="L182" s="82"/>
      <c r="M182" s="82"/>
      <c r="N182" s="82"/>
      <c r="O182" s="82"/>
      <c r="P182" s="82"/>
      <c r="Q182" s="82"/>
      <c r="R182" s="82"/>
      <c r="S182" s="82"/>
      <c r="T182" s="82"/>
      <c r="U182" s="82"/>
      <c r="V182" s="83"/>
    </row>
    <row r="183" spans="3:22" s="66" customFormat="1" ht="39" customHeight="1">
      <c r="C183" s="82"/>
      <c r="D183" s="82"/>
      <c r="E183" s="82"/>
      <c r="F183" s="82"/>
      <c r="G183" s="82"/>
      <c r="H183" s="82"/>
      <c r="I183" s="82"/>
      <c r="J183" s="82"/>
      <c r="K183" s="82"/>
      <c r="L183" s="82"/>
      <c r="M183" s="82"/>
      <c r="N183" s="82"/>
      <c r="O183" s="82"/>
      <c r="P183" s="82"/>
      <c r="Q183" s="82"/>
      <c r="R183" s="82"/>
      <c r="S183" s="82"/>
      <c r="T183" s="82"/>
      <c r="U183" s="82"/>
      <c r="V183" s="83"/>
    </row>
    <row r="184" spans="3:22" s="66" customFormat="1" ht="39" customHeight="1">
      <c r="C184" s="82"/>
      <c r="D184" s="82"/>
      <c r="E184" s="82"/>
      <c r="F184" s="82"/>
      <c r="G184" s="82"/>
      <c r="H184" s="82"/>
      <c r="I184" s="82"/>
      <c r="J184" s="82"/>
      <c r="K184" s="82"/>
      <c r="L184" s="82"/>
      <c r="M184" s="82"/>
      <c r="N184" s="82"/>
      <c r="O184" s="82"/>
      <c r="P184" s="82"/>
      <c r="Q184" s="82"/>
      <c r="R184" s="82"/>
      <c r="S184" s="82"/>
      <c r="T184" s="82"/>
      <c r="U184" s="82"/>
      <c r="V184" s="83"/>
    </row>
    <row r="185" spans="3:22" s="66" customFormat="1" ht="39" customHeight="1">
      <c r="C185" s="82"/>
      <c r="D185" s="82"/>
      <c r="E185" s="82"/>
      <c r="F185" s="82"/>
      <c r="G185" s="82"/>
      <c r="H185" s="82"/>
      <c r="I185" s="82"/>
      <c r="J185" s="82"/>
      <c r="K185" s="82"/>
      <c r="L185" s="82"/>
      <c r="M185" s="82"/>
      <c r="N185" s="82"/>
      <c r="O185" s="82"/>
      <c r="P185" s="82"/>
      <c r="Q185" s="82"/>
      <c r="R185" s="82"/>
      <c r="S185" s="82"/>
      <c r="T185" s="82"/>
      <c r="U185" s="82"/>
      <c r="V185" s="83"/>
    </row>
    <row r="186" spans="3:22" s="66" customFormat="1" ht="39" customHeight="1">
      <c r="C186" s="82"/>
      <c r="D186" s="82"/>
      <c r="E186" s="82"/>
      <c r="F186" s="82"/>
      <c r="G186" s="82"/>
      <c r="H186" s="82"/>
      <c r="I186" s="82"/>
      <c r="J186" s="82"/>
      <c r="K186" s="82"/>
      <c r="L186" s="82"/>
      <c r="M186" s="82"/>
      <c r="N186" s="82"/>
      <c r="O186" s="82"/>
      <c r="P186" s="82"/>
      <c r="Q186" s="82"/>
      <c r="R186" s="82"/>
      <c r="S186" s="82"/>
      <c r="T186" s="82"/>
      <c r="U186" s="82"/>
      <c r="V186" s="83"/>
    </row>
    <row r="187" spans="3:22" s="66" customFormat="1" ht="39" customHeight="1">
      <c r="C187" s="82"/>
      <c r="D187" s="82"/>
      <c r="E187" s="82"/>
      <c r="F187" s="82"/>
      <c r="G187" s="82"/>
      <c r="H187" s="82"/>
      <c r="I187" s="82"/>
      <c r="J187" s="82"/>
      <c r="K187" s="82"/>
      <c r="L187" s="82"/>
      <c r="M187" s="82"/>
      <c r="N187" s="82"/>
      <c r="O187" s="82"/>
      <c r="P187" s="82"/>
      <c r="Q187" s="82"/>
      <c r="R187" s="82"/>
      <c r="S187" s="82"/>
      <c r="T187" s="82"/>
      <c r="U187" s="82"/>
      <c r="V187" s="83"/>
    </row>
    <row r="188" spans="3:22" s="66" customFormat="1" ht="39" customHeight="1">
      <c r="C188" s="82"/>
      <c r="D188" s="82"/>
      <c r="E188" s="82"/>
      <c r="F188" s="82"/>
      <c r="G188" s="82"/>
      <c r="H188" s="82"/>
      <c r="I188" s="82"/>
      <c r="J188" s="82"/>
      <c r="K188" s="82"/>
      <c r="L188" s="82"/>
      <c r="M188" s="82"/>
      <c r="N188" s="82"/>
      <c r="O188" s="82"/>
      <c r="P188" s="82"/>
      <c r="Q188" s="82"/>
      <c r="R188" s="82"/>
      <c r="S188" s="82"/>
      <c r="T188" s="82"/>
      <c r="U188" s="82"/>
      <c r="V188" s="83"/>
    </row>
    <row r="189" spans="3:22" s="66" customFormat="1" ht="39" customHeight="1">
      <c r="C189" s="82"/>
      <c r="D189" s="82"/>
      <c r="E189" s="82"/>
      <c r="F189" s="82"/>
      <c r="G189" s="82"/>
      <c r="H189" s="82"/>
      <c r="I189" s="82"/>
      <c r="J189" s="82"/>
      <c r="K189" s="82"/>
      <c r="L189" s="82"/>
      <c r="M189" s="82"/>
      <c r="N189" s="82"/>
      <c r="O189" s="82"/>
      <c r="P189" s="82"/>
      <c r="Q189" s="82"/>
      <c r="R189" s="82"/>
      <c r="S189" s="82"/>
      <c r="T189" s="82"/>
      <c r="U189" s="82"/>
      <c r="V189" s="83"/>
    </row>
    <row r="190" spans="3:22" s="66" customFormat="1" ht="39" customHeight="1">
      <c r="C190" s="82"/>
      <c r="D190" s="82"/>
      <c r="E190" s="82"/>
      <c r="F190" s="82"/>
      <c r="G190" s="82"/>
      <c r="H190" s="82"/>
      <c r="I190" s="82"/>
      <c r="J190" s="82"/>
      <c r="K190" s="82"/>
      <c r="L190" s="82"/>
      <c r="M190" s="82"/>
      <c r="N190" s="82"/>
      <c r="O190" s="82"/>
      <c r="P190" s="82"/>
      <c r="Q190" s="82"/>
      <c r="R190" s="82"/>
      <c r="S190" s="82"/>
      <c r="T190" s="82"/>
      <c r="U190" s="82"/>
      <c r="V190" s="83"/>
    </row>
    <row r="191" spans="3:22" s="66" customFormat="1" ht="39" customHeight="1">
      <c r="C191" s="82"/>
      <c r="D191" s="82"/>
      <c r="E191" s="82"/>
      <c r="F191" s="82"/>
      <c r="G191" s="82"/>
      <c r="H191" s="82"/>
      <c r="I191" s="82"/>
      <c r="J191" s="82"/>
      <c r="K191" s="82"/>
      <c r="L191" s="82"/>
      <c r="M191" s="82"/>
      <c r="N191" s="82"/>
      <c r="O191" s="82"/>
      <c r="P191" s="82"/>
      <c r="Q191" s="82"/>
      <c r="R191" s="82"/>
      <c r="S191" s="82"/>
      <c r="T191" s="82"/>
      <c r="U191" s="82"/>
      <c r="V191" s="83"/>
    </row>
    <row r="192" spans="3:22" s="66" customFormat="1" ht="39" customHeight="1">
      <c r="C192" s="82"/>
      <c r="D192" s="82"/>
      <c r="E192" s="82"/>
      <c r="F192" s="82"/>
      <c r="G192" s="82"/>
      <c r="H192" s="82"/>
      <c r="I192" s="82"/>
      <c r="J192" s="82"/>
      <c r="K192" s="82"/>
      <c r="L192" s="82"/>
      <c r="M192" s="82"/>
      <c r="N192" s="82"/>
      <c r="O192" s="82"/>
      <c r="P192" s="82"/>
      <c r="Q192" s="82"/>
      <c r="R192" s="82"/>
      <c r="S192" s="82"/>
      <c r="T192" s="82"/>
      <c r="U192" s="82"/>
      <c r="V192" s="83"/>
    </row>
    <row r="193" spans="3:22" s="66" customFormat="1" ht="39" customHeight="1">
      <c r="C193" s="82"/>
      <c r="D193" s="82"/>
      <c r="E193" s="82"/>
      <c r="F193" s="82"/>
      <c r="G193" s="82"/>
      <c r="H193" s="82"/>
      <c r="I193" s="82"/>
      <c r="J193" s="82"/>
      <c r="K193" s="82"/>
      <c r="L193" s="82"/>
      <c r="M193" s="82"/>
      <c r="N193" s="82"/>
      <c r="O193" s="82"/>
      <c r="P193" s="82"/>
      <c r="Q193" s="82"/>
      <c r="R193" s="82"/>
      <c r="S193" s="82"/>
      <c r="T193" s="82"/>
      <c r="U193" s="82"/>
      <c r="V193" s="83"/>
    </row>
    <row r="194" spans="3:22" s="66" customFormat="1" ht="39" customHeight="1">
      <c r="C194" s="82"/>
      <c r="D194" s="82"/>
      <c r="E194" s="82"/>
      <c r="F194" s="82"/>
      <c r="G194" s="82"/>
      <c r="H194" s="82"/>
      <c r="I194" s="82"/>
      <c r="J194" s="82"/>
      <c r="K194" s="82"/>
      <c r="L194" s="82"/>
      <c r="M194" s="82"/>
      <c r="N194" s="82"/>
      <c r="O194" s="82"/>
      <c r="P194" s="82"/>
      <c r="Q194" s="82"/>
      <c r="R194" s="82"/>
      <c r="S194" s="82"/>
      <c r="T194" s="82"/>
      <c r="U194" s="82"/>
      <c r="V194" s="83"/>
    </row>
    <row r="195" spans="3:22" s="66" customFormat="1" ht="39" customHeight="1">
      <c r="C195" s="82"/>
      <c r="D195" s="82"/>
      <c r="E195" s="82"/>
      <c r="F195" s="82"/>
      <c r="G195" s="82"/>
      <c r="H195" s="82"/>
      <c r="I195" s="82"/>
      <c r="J195" s="82"/>
      <c r="K195" s="82"/>
      <c r="L195" s="82"/>
      <c r="M195" s="82"/>
      <c r="N195" s="82"/>
      <c r="O195" s="82"/>
      <c r="P195" s="82"/>
      <c r="Q195" s="82"/>
      <c r="R195" s="82"/>
      <c r="S195" s="82"/>
      <c r="T195" s="82"/>
      <c r="U195" s="82"/>
      <c r="V195" s="83"/>
    </row>
    <row r="196" spans="3:22" s="66" customFormat="1" ht="39" customHeight="1">
      <c r="C196" s="82"/>
      <c r="D196" s="82"/>
      <c r="E196" s="82"/>
      <c r="F196" s="82"/>
      <c r="G196" s="82"/>
      <c r="H196" s="82"/>
      <c r="I196" s="82"/>
      <c r="J196" s="82"/>
      <c r="K196" s="82"/>
      <c r="L196" s="82"/>
      <c r="M196" s="82"/>
      <c r="N196" s="82"/>
      <c r="O196" s="82"/>
      <c r="P196" s="82"/>
      <c r="Q196" s="82"/>
      <c r="R196" s="82"/>
      <c r="S196" s="82"/>
      <c r="T196" s="82"/>
      <c r="U196" s="82"/>
      <c r="V196" s="83"/>
    </row>
    <row r="197" spans="3:22" s="66" customFormat="1" ht="39" customHeight="1">
      <c r="C197" s="82"/>
      <c r="D197" s="82"/>
      <c r="E197" s="82"/>
      <c r="F197" s="82"/>
      <c r="G197" s="82"/>
      <c r="H197" s="82"/>
      <c r="I197" s="82"/>
      <c r="J197" s="82"/>
      <c r="K197" s="82"/>
      <c r="L197" s="82"/>
      <c r="M197" s="82"/>
      <c r="N197" s="82"/>
      <c r="O197" s="82"/>
      <c r="P197" s="82"/>
      <c r="Q197" s="82"/>
      <c r="R197" s="82"/>
      <c r="S197" s="82"/>
      <c r="T197" s="82"/>
      <c r="U197" s="82"/>
      <c r="V197" s="83"/>
    </row>
    <row r="198" spans="3:22" s="66" customFormat="1" ht="39" customHeight="1">
      <c r="C198" s="82"/>
      <c r="D198" s="82"/>
      <c r="E198" s="82"/>
      <c r="F198" s="82"/>
      <c r="G198" s="82"/>
      <c r="H198" s="82"/>
      <c r="I198" s="82"/>
      <c r="J198" s="82"/>
      <c r="K198" s="82"/>
      <c r="L198" s="82"/>
      <c r="M198" s="82"/>
      <c r="N198" s="82"/>
      <c r="O198" s="82"/>
      <c r="P198" s="82"/>
      <c r="Q198" s="82"/>
      <c r="R198" s="82"/>
      <c r="S198" s="82"/>
      <c r="T198" s="82"/>
      <c r="U198" s="82"/>
      <c r="V198" s="83"/>
    </row>
    <row r="199" spans="3:22" s="66" customFormat="1" ht="39" customHeight="1">
      <c r="C199" s="82"/>
      <c r="D199" s="82"/>
      <c r="E199" s="82"/>
      <c r="F199" s="82"/>
      <c r="G199" s="82"/>
      <c r="H199" s="82"/>
      <c r="I199" s="82"/>
      <c r="J199" s="82"/>
      <c r="K199" s="82"/>
      <c r="L199" s="82"/>
      <c r="M199" s="82"/>
      <c r="N199" s="82"/>
      <c r="O199" s="82"/>
      <c r="P199" s="82"/>
      <c r="Q199" s="82"/>
      <c r="R199" s="82"/>
      <c r="S199" s="82"/>
      <c r="T199" s="82"/>
      <c r="U199" s="82"/>
      <c r="V199" s="83"/>
    </row>
    <row r="200" spans="3:22" s="66" customFormat="1" ht="39" customHeight="1">
      <c r="C200" s="82"/>
      <c r="D200" s="82"/>
      <c r="E200" s="82"/>
      <c r="F200" s="82"/>
      <c r="G200" s="82"/>
      <c r="H200" s="82"/>
      <c r="I200" s="82"/>
      <c r="J200" s="82"/>
      <c r="K200" s="82"/>
      <c r="L200" s="82"/>
      <c r="M200" s="82"/>
      <c r="N200" s="82"/>
      <c r="O200" s="82"/>
      <c r="P200" s="82"/>
      <c r="Q200" s="82"/>
      <c r="R200" s="82"/>
      <c r="S200" s="82"/>
      <c r="T200" s="82"/>
      <c r="U200" s="82"/>
      <c r="V200" s="83"/>
    </row>
    <row r="201" spans="3:22" s="66" customFormat="1" ht="39" customHeight="1">
      <c r="C201" s="82"/>
      <c r="D201" s="82"/>
      <c r="E201" s="82"/>
      <c r="F201" s="82"/>
      <c r="G201" s="82"/>
      <c r="H201" s="82"/>
      <c r="I201" s="82"/>
      <c r="J201" s="82"/>
      <c r="K201" s="82"/>
      <c r="L201" s="82"/>
      <c r="M201" s="82"/>
      <c r="N201" s="82"/>
      <c r="O201" s="82"/>
      <c r="P201" s="82"/>
      <c r="Q201" s="82"/>
      <c r="R201" s="82"/>
      <c r="S201" s="82"/>
      <c r="T201" s="82"/>
      <c r="U201" s="82"/>
      <c r="V201" s="83"/>
    </row>
    <row r="202" spans="3:22" s="66" customFormat="1" ht="39" customHeight="1">
      <c r="C202" s="82"/>
      <c r="D202" s="82"/>
      <c r="E202" s="82"/>
      <c r="F202" s="82"/>
      <c r="G202" s="82"/>
      <c r="H202" s="82"/>
      <c r="I202" s="82"/>
      <c r="J202" s="82"/>
      <c r="K202" s="82"/>
      <c r="L202" s="82"/>
      <c r="M202" s="82"/>
      <c r="N202" s="82"/>
      <c r="O202" s="82"/>
      <c r="P202" s="82"/>
      <c r="Q202" s="82"/>
      <c r="R202" s="82"/>
      <c r="S202" s="82"/>
      <c r="T202" s="82"/>
      <c r="U202" s="82"/>
      <c r="V202" s="83"/>
    </row>
    <row r="203" spans="3:22" s="66" customFormat="1" ht="39" customHeight="1">
      <c r="C203" s="82"/>
      <c r="D203" s="82"/>
      <c r="E203" s="82"/>
      <c r="F203" s="82"/>
      <c r="G203" s="82"/>
      <c r="H203" s="82"/>
      <c r="I203" s="82"/>
      <c r="J203" s="82"/>
      <c r="K203" s="82"/>
      <c r="L203" s="82"/>
      <c r="M203" s="82"/>
      <c r="N203" s="82"/>
      <c r="O203" s="82"/>
      <c r="P203" s="82"/>
      <c r="Q203" s="82"/>
      <c r="R203" s="82"/>
      <c r="S203" s="82"/>
      <c r="T203" s="82"/>
      <c r="U203" s="82"/>
      <c r="V203" s="83"/>
    </row>
    <row r="204" spans="3:22" s="66" customFormat="1" ht="39" customHeight="1">
      <c r="C204" s="82"/>
      <c r="D204" s="82"/>
      <c r="E204" s="82"/>
      <c r="F204" s="82"/>
      <c r="G204" s="82"/>
      <c r="H204" s="82"/>
      <c r="I204" s="82"/>
      <c r="J204" s="82"/>
      <c r="K204" s="82"/>
      <c r="L204" s="82"/>
      <c r="M204" s="82"/>
      <c r="N204" s="82"/>
      <c r="O204" s="82"/>
      <c r="P204" s="82"/>
      <c r="Q204" s="82"/>
      <c r="R204" s="82"/>
      <c r="S204" s="82"/>
      <c r="T204" s="82"/>
      <c r="U204" s="82"/>
      <c r="V204" s="83"/>
    </row>
    <row r="205" spans="3:22" s="66" customFormat="1" ht="39" customHeight="1">
      <c r="C205" s="82"/>
      <c r="D205" s="82"/>
      <c r="E205" s="82"/>
      <c r="F205" s="82"/>
      <c r="G205" s="82"/>
      <c r="H205" s="82"/>
      <c r="I205" s="82"/>
      <c r="J205" s="82"/>
      <c r="K205" s="82"/>
      <c r="L205" s="82"/>
      <c r="M205" s="82"/>
      <c r="N205" s="82"/>
      <c r="O205" s="82"/>
      <c r="P205" s="82"/>
      <c r="Q205" s="82"/>
      <c r="R205" s="82"/>
      <c r="S205" s="82"/>
      <c r="T205" s="82"/>
      <c r="U205" s="82"/>
      <c r="V205" s="83"/>
    </row>
    <row r="206" spans="3:22" s="66" customFormat="1" ht="39" customHeight="1">
      <c r="C206" s="82"/>
      <c r="D206" s="82"/>
      <c r="E206" s="82"/>
      <c r="F206" s="82"/>
      <c r="G206" s="82"/>
      <c r="H206" s="82"/>
      <c r="I206" s="82"/>
      <c r="J206" s="82"/>
      <c r="K206" s="82"/>
      <c r="L206" s="82"/>
      <c r="M206" s="82"/>
      <c r="N206" s="82"/>
      <c r="O206" s="82"/>
      <c r="P206" s="82"/>
      <c r="Q206" s="82"/>
      <c r="R206" s="82"/>
      <c r="S206" s="82"/>
      <c r="T206" s="82"/>
      <c r="U206" s="82"/>
      <c r="V206" s="83"/>
    </row>
    <row r="207" spans="3:22" s="66" customFormat="1" ht="39" customHeight="1">
      <c r="C207" s="82"/>
      <c r="D207" s="82"/>
      <c r="E207" s="82"/>
      <c r="F207" s="82"/>
      <c r="G207" s="82"/>
      <c r="H207" s="82"/>
      <c r="I207" s="82"/>
      <c r="J207" s="82"/>
      <c r="K207" s="82"/>
      <c r="L207" s="82"/>
      <c r="M207" s="82"/>
      <c r="N207" s="82"/>
      <c r="O207" s="82"/>
      <c r="P207" s="82"/>
      <c r="Q207" s="82"/>
      <c r="R207" s="82"/>
      <c r="S207" s="82"/>
      <c r="T207" s="82"/>
      <c r="U207" s="82"/>
      <c r="V207" s="83"/>
    </row>
    <row r="208" spans="3:22" s="66" customFormat="1" ht="39" customHeight="1">
      <c r="C208" s="82"/>
      <c r="D208" s="82"/>
      <c r="E208" s="82"/>
      <c r="F208" s="82"/>
      <c r="G208" s="82"/>
      <c r="H208" s="82"/>
      <c r="I208" s="82"/>
      <c r="J208" s="82"/>
      <c r="K208" s="82"/>
      <c r="L208" s="82"/>
      <c r="M208" s="82"/>
      <c r="N208" s="82"/>
      <c r="O208" s="82"/>
      <c r="P208" s="82"/>
      <c r="Q208" s="82"/>
      <c r="R208" s="82"/>
      <c r="S208" s="82"/>
      <c r="T208" s="82"/>
      <c r="U208" s="82"/>
      <c r="V208" s="83"/>
    </row>
    <row r="209" spans="3:22" s="66" customFormat="1" ht="39" customHeight="1">
      <c r="C209" s="82"/>
      <c r="D209" s="82"/>
      <c r="E209" s="82"/>
      <c r="F209" s="82"/>
      <c r="G209" s="82"/>
      <c r="H209" s="82"/>
      <c r="I209" s="82"/>
      <c r="J209" s="82"/>
      <c r="K209" s="82"/>
      <c r="L209" s="82"/>
      <c r="M209" s="82"/>
      <c r="N209" s="82"/>
      <c r="O209" s="82"/>
      <c r="P209" s="82"/>
      <c r="Q209" s="82"/>
      <c r="R209" s="82"/>
      <c r="S209" s="82"/>
      <c r="T209" s="82"/>
      <c r="U209" s="82"/>
      <c r="V209" s="83"/>
    </row>
    <row r="210" spans="3:22" s="66" customFormat="1" ht="39" customHeight="1">
      <c r="C210" s="82"/>
      <c r="D210" s="82"/>
      <c r="E210" s="82"/>
      <c r="F210" s="82"/>
      <c r="G210" s="82"/>
      <c r="H210" s="82"/>
      <c r="I210" s="82"/>
      <c r="J210" s="82"/>
      <c r="K210" s="82"/>
      <c r="L210" s="82"/>
      <c r="M210" s="82"/>
      <c r="N210" s="82"/>
      <c r="O210" s="82"/>
      <c r="P210" s="82"/>
      <c r="Q210" s="82"/>
      <c r="R210" s="82"/>
      <c r="S210" s="82"/>
      <c r="T210" s="82"/>
      <c r="U210" s="82"/>
      <c r="V210" s="83"/>
    </row>
    <row r="211" spans="3:22" s="66" customFormat="1" ht="39" customHeight="1">
      <c r="C211" s="82"/>
      <c r="D211" s="82"/>
      <c r="E211" s="82"/>
      <c r="F211" s="82"/>
      <c r="G211" s="82"/>
      <c r="H211" s="82"/>
      <c r="I211" s="82"/>
      <c r="J211" s="82"/>
      <c r="K211" s="82"/>
      <c r="L211" s="82"/>
      <c r="M211" s="82"/>
      <c r="N211" s="82"/>
      <c r="O211" s="82"/>
      <c r="P211" s="82"/>
      <c r="Q211" s="82"/>
      <c r="R211" s="82"/>
      <c r="S211" s="82"/>
      <c r="T211" s="82"/>
      <c r="U211" s="82"/>
      <c r="V211" s="83"/>
    </row>
    <row r="212" spans="3:22" s="66" customFormat="1" ht="39" customHeight="1">
      <c r="C212" s="82"/>
      <c r="D212" s="82"/>
      <c r="E212" s="82"/>
      <c r="F212" s="82"/>
      <c r="G212" s="82"/>
      <c r="H212" s="82"/>
      <c r="I212" s="82"/>
      <c r="J212" s="82"/>
      <c r="K212" s="82"/>
      <c r="L212" s="82"/>
      <c r="M212" s="82"/>
      <c r="N212" s="82"/>
      <c r="O212" s="82"/>
      <c r="P212" s="82"/>
      <c r="Q212" s="82"/>
      <c r="R212" s="82"/>
      <c r="S212" s="82"/>
      <c r="T212" s="82"/>
      <c r="U212" s="82"/>
      <c r="V212" s="83"/>
    </row>
    <row r="213" spans="3:22" s="66" customFormat="1" ht="39" customHeight="1">
      <c r="C213" s="82"/>
      <c r="D213" s="82"/>
      <c r="E213" s="82"/>
      <c r="F213" s="82"/>
      <c r="G213" s="82"/>
      <c r="H213" s="82"/>
      <c r="I213" s="82"/>
      <c r="J213" s="82"/>
      <c r="K213" s="82"/>
      <c r="L213" s="82"/>
      <c r="M213" s="82"/>
      <c r="N213" s="82"/>
      <c r="O213" s="82"/>
      <c r="P213" s="82"/>
      <c r="Q213" s="82"/>
      <c r="R213" s="82"/>
      <c r="S213" s="82"/>
      <c r="T213" s="82"/>
      <c r="U213" s="82"/>
      <c r="V213" s="83"/>
    </row>
    <row r="214" spans="3:22" s="66" customFormat="1" ht="39" customHeight="1">
      <c r="C214" s="82"/>
      <c r="D214" s="82"/>
      <c r="E214" s="82"/>
      <c r="F214" s="82"/>
      <c r="G214" s="82"/>
      <c r="H214" s="82"/>
      <c r="I214" s="82"/>
      <c r="J214" s="82"/>
      <c r="K214" s="82"/>
      <c r="L214" s="82"/>
      <c r="M214" s="82"/>
      <c r="N214" s="82"/>
      <c r="O214" s="82"/>
      <c r="P214" s="82"/>
      <c r="Q214" s="82"/>
      <c r="R214" s="82"/>
      <c r="S214" s="82"/>
      <c r="T214" s="82"/>
      <c r="U214" s="82"/>
      <c r="V214" s="83"/>
    </row>
    <row r="215" spans="3:22" s="66" customFormat="1" ht="39" customHeight="1">
      <c r="C215" s="82"/>
      <c r="D215" s="82"/>
      <c r="E215" s="82"/>
      <c r="F215" s="82"/>
      <c r="G215" s="82"/>
      <c r="H215" s="82"/>
      <c r="I215" s="82"/>
      <c r="J215" s="82"/>
      <c r="K215" s="82"/>
      <c r="L215" s="82"/>
      <c r="M215" s="82"/>
      <c r="N215" s="82"/>
      <c r="O215" s="82"/>
      <c r="P215" s="82"/>
      <c r="Q215" s="82"/>
      <c r="R215" s="82"/>
      <c r="S215" s="82"/>
      <c r="T215" s="82"/>
      <c r="U215" s="82"/>
      <c r="V215" s="83"/>
    </row>
    <row r="216" spans="3:22" s="66" customFormat="1" ht="39" customHeight="1">
      <c r="C216" s="82"/>
      <c r="D216" s="82"/>
      <c r="E216" s="82"/>
      <c r="F216" s="82"/>
      <c r="G216" s="82"/>
      <c r="H216" s="82"/>
      <c r="I216" s="82"/>
      <c r="J216" s="82"/>
      <c r="K216" s="82"/>
      <c r="L216" s="82"/>
      <c r="M216" s="82"/>
      <c r="N216" s="82"/>
      <c r="O216" s="82"/>
      <c r="P216" s="82"/>
      <c r="Q216" s="82"/>
      <c r="R216" s="82"/>
      <c r="S216" s="82"/>
      <c r="T216" s="82"/>
      <c r="U216" s="82"/>
      <c r="V216" s="83"/>
    </row>
    <row r="217" spans="3:22" s="66" customFormat="1" ht="39" customHeight="1">
      <c r="C217" s="82"/>
      <c r="D217" s="82"/>
      <c r="E217" s="82"/>
      <c r="F217" s="82"/>
      <c r="G217" s="82"/>
      <c r="H217" s="82"/>
      <c r="I217" s="82"/>
      <c r="J217" s="82"/>
      <c r="K217" s="82"/>
      <c r="L217" s="82"/>
      <c r="M217" s="82"/>
      <c r="N217" s="82"/>
      <c r="O217" s="82"/>
      <c r="P217" s="82"/>
      <c r="Q217" s="82"/>
      <c r="R217" s="82"/>
      <c r="S217" s="82"/>
      <c r="T217" s="82"/>
      <c r="U217" s="82"/>
      <c r="V217" s="83"/>
    </row>
    <row r="218" spans="3:22" s="66" customFormat="1" ht="39" customHeight="1">
      <c r="C218" s="82"/>
      <c r="D218" s="82"/>
      <c r="E218" s="82"/>
      <c r="F218" s="82"/>
      <c r="G218" s="82"/>
      <c r="H218" s="82"/>
      <c r="I218" s="82"/>
      <c r="J218" s="82"/>
      <c r="K218" s="82"/>
      <c r="L218" s="82"/>
      <c r="M218" s="82"/>
      <c r="N218" s="82"/>
      <c r="O218" s="82"/>
      <c r="P218" s="82"/>
      <c r="Q218" s="82"/>
      <c r="R218" s="82"/>
      <c r="S218" s="82"/>
      <c r="T218" s="82"/>
      <c r="U218" s="82"/>
      <c r="V218" s="83"/>
    </row>
    <row r="219" spans="3:22" s="66" customFormat="1" ht="39" customHeight="1">
      <c r="C219" s="82"/>
      <c r="D219" s="82"/>
      <c r="E219" s="82"/>
      <c r="F219" s="82"/>
      <c r="G219" s="82"/>
      <c r="H219" s="82"/>
      <c r="I219" s="82"/>
      <c r="J219" s="82"/>
      <c r="K219" s="82"/>
      <c r="L219" s="82"/>
      <c r="M219" s="82"/>
      <c r="N219" s="82"/>
      <c r="O219" s="82"/>
      <c r="P219" s="82"/>
      <c r="Q219" s="82"/>
      <c r="R219" s="82"/>
      <c r="S219" s="82"/>
      <c r="T219" s="82"/>
      <c r="U219" s="82"/>
      <c r="V219" s="83"/>
    </row>
    <row r="220" spans="3:22" s="66" customFormat="1" ht="39" customHeight="1">
      <c r="C220" s="82"/>
      <c r="D220" s="82"/>
      <c r="E220" s="82"/>
      <c r="F220" s="82"/>
      <c r="G220" s="82"/>
      <c r="H220" s="82"/>
      <c r="I220" s="82"/>
      <c r="J220" s="82"/>
      <c r="K220" s="82"/>
      <c r="L220" s="82"/>
      <c r="M220" s="82"/>
      <c r="N220" s="82"/>
      <c r="O220" s="82"/>
      <c r="P220" s="82"/>
      <c r="Q220" s="82"/>
      <c r="R220" s="82"/>
      <c r="S220" s="82"/>
      <c r="T220" s="82"/>
      <c r="U220" s="82"/>
      <c r="V220" s="83"/>
    </row>
    <row r="221" spans="3:22" s="66" customFormat="1" ht="39" customHeight="1">
      <c r="C221" s="82"/>
      <c r="D221" s="82"/>
      <c r="E221" s="82"/>
      <c r="F221" s="82"/>
      <c r="G221" s="82"/>
      <c r="H221" s="82"/>
      <c r="I221" s="82"/>
      <c r="J221" s="82"/>
      <c r="K221" s="82"/>
      <c r="L221" s="82"/>
      <c r="M221" s="82"/>
      <c r="N221" s="82"/>
      <c r="O221" s="82"/>
      <c r="P221" s="82"/>
      <c r="Q221" s="82"/>
      <c r="R221" s="82"/>
      <c r="S221" s="82"/>
      <c r="T221" s="82"/>
      <c r="U221" s="82"/>
      <c r="V221" s="83"/>
    </row>
    <row r="222" spans="3:22" s="66" customFormat="1" ht="39" customHeight="1">
      <c r="C222" s="82"/>
      <c r="D222" s="82"/>
      <c r="E222" s="82"/>
      <c r="F222" s="82"/>
      <c r="G222" s="82"/>
      <c r="H222" s="82"/>
      <c r="I222" s="82"/>
      <c r="J222" s="82"/>
      <c r="K222" s="82"/>
      <c r="L222" s="82"/>
      <c r="M222" s="82"/>
      <c r="N222" s="82"/>
      <c r="O222" s="82"/>
      <c r="P222" s="82"/>
      <c r="Q222" s="82"/>
      <c r="R222" s="82"/>
      <c r="S222" s="82"/>
      <c r="T222" s="82"/>
      <c r="U222" s="82"/>
      <c r="V222" s="83"/>
    </row>
    <row r="223" spans="3:22" s="66" customFormat="1" ht="39" customHeight="1">
      <c r="C223" s="82"/>
      <c r="D223" s="82"/>
      <c r="E223" s="82"/>
      <c r="F223" s="82"/>
      <c r="G223" s="82"/>
      <c r="H223" s="82"/>
      <c r="I223" s="82"/>
      <c r="J223" s="82"/>
      <c r="K223" s="82"/>
      <c r="L223" s="82"/>
      <c r="M223" s="82"/>
      <c r="N223" s="82"/>
      <c r="O223" s="82"/>
      <c r="P223" s="82"/>
      <c r="Q223" s="82"/>
      <c r="R223" s="82"/>
      <c r="S223" s="82"/>
      <c r="T223" s="82"/>
      <c r="U223" s="82"/>
      <c r="V223" s="83"/>
    </row>
    <row r="224" spans="3:22" s="66" customFormat="1" ht="39" customHeight="1">
      <c r="C224" s="82"/>
      <c r="D224" s="82"/>
      <c r="E224" s="82"/>
      <c r="F224" s="82"/>
      <c r="G224" s="82"/>
      <c r="H224" s="82"/>
      <c r="I224" s="82"/>
      <c r="J224" s="82"/>
      <c r="K224" s="82"/>
      <c r="L224" s="82"/>
      <c r="M224" s="82"/>
      <c r="N224" s="82"/>
      <c r="O224" s="82"/>
      <c r="P224" s="82"/>
      <c r="Q224" s="82"/>
      <c r="R224" s="82"/>
      <c r="S224" s="82"/>
      <c r="T224" s="82"/>
      <c r="U224" s="82"/>
      <c r="V224" s="83"/>
    </row>
    <row r="225" spans="3:22" s="66" customFormat="1" ht="39" customHeight="1">
      <c r="C225" s="82"/>
      <c r="D225" s="82"/>
      <c r="E225" s="82"/>
      <c r="F225" s="82"/>
      <c r="G225" s="82"/>
      <c r="H225" s="82"/>
      <c r="I225" s="82"/>
      <c r="J225" s="82"/>
      <c r="K225" s="82"/>
      <c r="L225" s="82"/>
      <c r="M225" s="82"/>
      <c r="N225" s="82"/>
      <c r="O225" s="82"/>
      <c r="P225" s="82"/>
      <c r="Q225" s="82"/>
      <c r="R225" s="82"/>
      <c r="S225" s="82"/>
      <c r="T225" s="82"/>
      <c r="U225" s="82"/>
      <c r="V225" s="83"/>
    </row>
    <row r="226" spans="3:22" s="66" customFormat="1" ht="39" customHeight="1">
      <c r="C226" s="82"/>
      <c r="D226" s="82"/>
      <c r="E226" s="82"/>
      <c r="F226" s="82"/>
      <c r="G226" s="82"/>
      <c r="H226" s="82"/>
      <c r="I226" s="82"/>
      <c r="J226" s="82"/>
      <c r="K226" s="82"/>
      <c r="L226" s="82"/>
      <c r="M226" s="82"/>
      <c r="N226" s="82"/>
      <c r="O226" s="82"/>
      <c r="P226" s="82"/>
      <c r="Q226" s="82"/>
      <c r="R226" s="82"/>
      <c r="S226" s="82"/>
      <c r="T226" s="82"/>
      <c r="U226" s="82"/>
      <c r="V226" s="83"/>
    </row>
    <row r="227" spans="3:22" s="66" customFormat="1" ht="39" customHeight="1">
      <c r="C227" s="82"/>
      <c r="D227" s="82"/>
      <c r="E227" s="82"/>
      <c r="F227" s="82"/>
      <c r="G227" s="82"/>
      <c r="H227" s="82"/>
      <c r="I227" s="82"/>
      <c r="J227" s="82"/>
      <c r="K227" s="82"/>
      <c r="L227" s="82"/>
      <c r="M227" s="82"/>
      <c r="N227" s="82"/>
      <c r="O227" s="82"/>
      <c r="P227" s="82"/>
      <c r="Q227" s="82"/>
      <c r="R227" s="82"/>
      <c r="S227" s="82"/>
      <c r="T227" s="82"/>
      <c r="U227" s="82"/>
      <c r="V227" s="83"/>
    </row>
    <row r="228" spans="3:22" s="66" customFormat="1" ht="39" customHeight="1">
      <c r="C228" s="82"/>
      <c r="D228" s="82"/>
      <c r="E228" s="82"/>
      <c r="F228" s="82"/>
      <c r="G228" s="82"/>
      <c r="H228" s="82"/>
      <c r="I228" s="82"/>
      <c r="J228" s="82"/>
      <c r="K228" s="82"/>
      <c r="L228" s="82"/>
      <c r="M228" s="82"/>
      <c r="N228" s="82"/>
      <c r="O228" s="82"/>
      <c r="P228" s="82"/>
      <c r="Q228" s="82"/>
      <c r="R228" s="82"/>
      <c r="S228" s="82"/>
      <c r="T228" s="82"/>
      <c r="U228" s="82"/>
      <c r="V228" s="83"/>
    </row>
    <row r="229" spans="3:22" s="66" customFormat="1" ht="39" customHeight="1">
      <c r="C229" s="82"/>
      <c r="D229" s="82"/>
      <c r="E229" s="82"/>
      <c r="F229" s="82"/>
      <c r="G229" s="82"/>
      <c r="H229" s="82"/>
      <c r="I229" s="82"/>
      <c r="J229" s="82"/>
      <c r="K229" s="82"/>
      <c r="L229" s="82"/>
      <c r="M229" s="82"/>
      <c r="N229" s="82"/>
      <c r="O229" s="82"/>
      <c r="P229" s="82"/>
      <c r="Q229" s="82"/>
      <c r="R229" s="82"/>
      <c r="S229" s="82"/>
      <c r="T229" s="82"/>
      <c r="U229" s="82"/>
      <c r="V229" s="83"/>
    </row>
    <row r="230" spans="3:22" s="66" customFormat="1" ht="39" customHeight="1">
      <c r="C230" s="82"/>
      <c r="D230" s="82"/>
      <c r="E230" s="82"/>
      <c r="F230" s="82"/>
      <c r="G230" s="82"/>
      <c r="H230" s="82"/>
      <c r="I230" s="82"/>
      <c r="J230" s="82"/>
      <c r="K230" s="82"/>
      <c r="L230" s="82"/>
      <c r="M230" s="82"/>
      <c r="N230" s="82"/>
      <c r="O230" s="82"/>
      <c r="P230" s="82"/>
      <c r="Q230" s="82"/>
      <c r="R230" s="82"/>
      <c r="S230" s="82"/>
      <c r="T230" s="82"/>
      <c r="U230" s="82"/>
      <c r="V230" s="83"/>
    </row>
    <row r="231" spans="3:22" s="66" customFormat="1" ht="39" customHeight="1">
      <c r="C231" s="82"/>
      <c r="D231" s="82"/>
      <c r="E231" s="82"/>
      <c r="F231" s="82"/>
      <c r="G231" s="82"/>
      <c r="H231" s="82"/>
      <c r="I231" s="82"/>
      <c r="J231" s="82"/>
      <c r="K231" s="82"/>
      <c r="L231" s="82"/>
      <c r="M231" s="82"/>
      <c r="N231" s="82"/>
      <c r="O231" s="82"/>
      <c r="P231" s="82"/>
      <c r="Q231" s="82"/>
      <c r="R231" s="82"/>
      <c r="S231" s="82"/>
      <c r="T231" s="82"/>
      <c r="U231" s="82"/>
      <c r="V231" s="83"/>
    </row>
    <row r="232" spans="3:22" s="66" customFormat="1" ht="39" customHeight="1">
      <c r="C232" s="82"/>
      <c r="D232" s="82"/>
      <c r="E232" s="82"/>
      <c r="F232" s="82"/>
      <c r="G232" s="82"/>
      <c r="H232" s="82"/>
      <c r="I232" s="82"/>
      <c r="J232" s="82"/>
      <c r="K232" s="82"/>
      <c r="L232" s="82"/>
      <c r="M232" s="82"/>
      <c r="N232" s="82"/>
      <c r="O232" s="82"/>
      <c r="P232" s="82"/>
      <c r="Q232" s="82"/>
      <c r="R232" s="82"/>
      <c r="S232" s="82"/>
      <c r="T232" s="82"/>
      <c r="U232" s="82"/>
      <c r="V232" s="83"/>
    </row>
    <row r="233" spans="3:22" s="66" customFormat="1" ht="39" customHeight="1">
      <c r="C233" s="82"/>
      <c r="D233" s="82"/>
      <c r="E233" s="82"/>
      <c r="F233" s="82"/>
      <c r="G233" s="82"/>
      <c r="H233" s="82"/>
      <c r="I233" s="82"/>
      <c r="J233" s="82"/>
      <c r="K233" s="82"/>
      <c r="L233" s="82"/>
      <c r="M233" s="82"/>
      <c r="N233" s="82"/>
      <c r="O233" s="82"/>
      <c r="P233" s="82"/>
      <c r="Q233" s="82"/>
      <c r="R233" s="82"/>
      <c r="S233" s="82"/>
      <c r="T233" s="82"/>
      <c r="U233" s="82"/>
      <c r="V233" s="83"/>
    </row>
    <row r="234" spans="3:22" s="66" customFormat="1" ht="39" customHeight="1">
      <c r="C234" s="82"/>
      <c r="D234" s="82"/>
      <c r="E234" s="82"/>
      <c r="F234" s="82"/>
      <c r="G234" s="82"/>
      <c r="H234" s="82"/>
      <c r="I234" s="82"/>
      <c r="J234" s="82"/>
      <c r="K234" s="82"/>
      <c r="L234" s="82"/>
      <c r="M234" s="82"/>
      <c r="N234" s="82"/>
      <c r="O234" s="82"/>
      <c r="P234" s="82"/>
      <c r="Q234" s="82"/>
      <c r="R234" s="82"/>
      <c r="S234" s="82"/>
      <c r="T234" s="82"/>
      <c r="U234" s="82"/>
      <c r="V234" s="83"/>
    </row>
    <row r="235" spans="3:22" s="66" customFormat="1" ht="39" customHeight="1">
      <c r="C235" s="82"/>
      <c r="D235" s="82"/>
      <c r="E235" s="82"/>
      <c r="F235" s="82"/>
      <c r="G235" s="82"/>
      <c r="H235" s="82"/>
      <c r="I235" s="82"/>
      <c r="J235" s="82"/>
      <c r="K235" s="82"/>
      <c r="L235" s="82"/>
      <c r="M235" s="82"/>
      <c r="N235" s="82"/>
      <c r="O235" s="82"/>
      <c r="P235" s="82"/>
      <c r="Q235" s="82"/>
      <c r="R235" s="82"/>
      <c r="S235" s="82"/>
      <c r="T235" s="82"/>
      <c r="U235" s="82"/>
      <c r="V235" s="83"/>
    </row>
    <row r="236" spans="3:22" s="66" customFormat="1" ht="39" customHeight="1">
      <c r="C236" s="82"/>
      <c r="D236" s="82"/>
      <c r="E236" s="82"/>
      <c r="F236" s="82"/>
      <c r="G236" s="82"/>
      <c r="H236" s="82"/>
      <c r="I236" s="82"/>
      <c r="J236" s="82"/>
      <c r="K236" s="82"/>
      <c r="L236" s="82"/>
      <c r="M236" s="82"/>
      <c r="N236" s="82"/>
      <c r="O236" s="82"/>
      <c r="P236" s="82"/>
      <c r="Q236" s="82"/>
      <c r="R236" s="82"/>
      <c r="S236" s="82"/>
      <c r="T236" s="82"/>
      <c r="U236" s="82"/>
      <c r="V236" s="83"/>
    </row>
    <row r="237" spans="3:22" s="66" customFormat="1" ht="39" customHeight="1">
      <c r="C237" s="82"/>
      <c r="D237" s="82"/>
      <c r="E237" s="82"/>
      <c r="F237" s="82"/>
      <c r="G237" s="82"/>
      <c r="H237" s="82"/>
      <c r="I237" s="82"/>
      <c r="J237" s="82"/>
      <c r="K237" s="82"/>
      <c r="L237" s="82"/>
      <c r="M237" s="82"/>
      <c r="N237" s="82"/>
      <c r="O237" s="82"/>
      <c r="P237" s="82"/>
      <c r="Q237" s="82"/>
      <c r="R237" s="82"/>
      <c r="S237" s="82"/>
      <c r="T237" s="82"/>
      <c r="U237" s="82"/>
      <c r="V237" s="83"/>
    </row>
    <row r="238" spans="3:22" s="66" customFormat="1" ht="39" customHeight="1">
      <c r="C238" s="82"/>
      <c r="D238" s="82"/>
      <c r="E238" s="82"/>
      <c r="F238" s="82"/>
      <c r="G238" s="82"/>
      <c r="H238" s="82"/>
      <c r="I238" s="82"/>
      <c r="J238" s="82"/>
      <c r="K238" s="82"/>
      <c r="L238" s="82"/>
      <c r="M238" s="82"/>
      <c r="N238" s="82"/>
      <c r="O238" s="82"/>
      <c r="P238" s="82"/>
      <c r="Q238" s="82"/>
      <c r="R238" s="82"/>
      <c r="S238" s="82"/>
      <c r="T238" s="82"/>
      <c r="U238" s="82"/>
      <c r="V238" s="83"/>
    </row>
    <row r="239" spans="3:22" s="66" customFormat="1" ht="39" customHeight="1">
      <c r="C239" s="82"/>
      <c r="D239" s="82"/>
      <c r="E239" s="82"/>
      <c r="F239" s="82"/>
      <c r="G239" s="82"/>
      <c r="H239" s="82"/>
      <c r="I239" s="82"/>
      <c r="J239" s="82"/>
      <c r="K239" s="82"/>
      <c r="L239" s="82"/>
      <c r="M239" s="82"/>
      <c r="N239" s="82"/>
      <c r="O239" s="82"/>
      <c r="P239" s="82"/>
      <c r="Q239" s="82"/>
      <c r="R239" s="82"/>
      <c r="S239" s="82"/>
      <c r="T239" s="82"/>
      <c r="U239" s="82"/>
      <c r="V239" s="83"/>
    </row>
    <row r="240" spans="3:22" s="66" customFormat="1" ht="39" customHeight="1">
      <c r="C240" s="82"/>
      <c r="D240" s="82"/>
      <c r="E240" s="82"/>
      <c r="F240" s="82"/>
      <c r="G240" s="82"/>
      <c r="H240" s="82"/>
      <c r="I240" s="82"/>
      <c r="J240" s="82"/>
      <c r="K240" s="82"/>
      <c r="L240" s="82"/>
      <c r="M240" s="82"/>
      <c r="N240" s="82"/>
      <c r="O240" s="82"/>
      <c r="P240" s="82"/>
      <c r="Q240" s="82"/>
      <c r="R240" s="82"/>
      <c r="S240" s="82"/>
      <c r="T240" s="82"/>
      <c r="U240" s="82"/>
      <c r="V240" s="83"/>
    </row>
    <row r="241" spans="3:22" s="66" customFormat="1" ht="39" customHeight="1">
      <c r="C241" s="82"/>
      <c r="D241" s="82"/>
      <c r="E241" s="82"/>
      <c r="F241" s="82"/>
      <c r="G241" s="82"/>
      <c r="H241" s="82"/>
      <c r="I241" s="82"/>
      <c r="J241" s="82"/>
      <c r="K241" s="82"/>
      <c r="L241" s="82"/>
      <c r="M241" s="82"/>
      <c r="N241" s="82"/>
      <c r="O241" s="82"/>
      <c r="P241" s="82"/>
      <c r="Q241" s="82"/>
      <c r="R241" s="82"/>
      <c r="S241" s="82"/>
      <c r="T241" s="82"/>
      <c r="U241" s="82"/>
      <c r="V241" s="83"/>
    </row>
    <row r="242" spans="3:22" s="66" customFormat="1" ht="39" customHeight="1">
      <c r="C242" s="82"/>
      <c r="D242" s="82"/>
      <c r="E242" s="82"/>
      <c r="F242" s="82"/>
      <c r="G242" s="82"/>
      <c r="H242" s="82"/>
      <c r="I242" s="82"/>
      <c r="J242" s="82"/>
      <c r="K242" s="82"/>
      <c r="L242" s="82"/>
      <c r="M242" s="82"/>
      <c r="N242" s="82"/>
      <c r="O242" s="82"/>
      <c r="P242" s="82"/>
      <c r="Q242" s="82"/>
      <c r="R242" s="82"/>
      <c r="S242" s="82"/>
      <c r="T242" s="82"/>
      <c r="U242" s="82"/>
      <c r="V242" s="83"/>
    </row>
    <row r="243" spans="3:22" s="66" customFormat="1" ht="39" customHeight="1">
      <c r="C243" s="82"/>
      <c r="D243" s="82"/>
      <c r="E243" s="82"/>
      <c r="F243" s="82"/>
      <c r="G243" s="82"/>
      <c r="H243" s="82"/>
      <c r="I243" s="82"/>
      <c r="J243" s="82"/>
      <c r="K243" s="82"/>
      <c r="L243" s="82"/>
      <c r="M243" s="82"/>
      <c r="N243" s="82"/>
      <c r="O243" s="82"/>
      <c r="P243" s="82"/>
      <c r="Q243" s="82"/>
      <c r="R243" s="82"/>
      <c r="S243" s="82"/>
      <c r="T243" s="82"/>
      <c r="U243" s="82"/>
      <c r="V243" s="83"/>
    </row>
    <row r="244" spans="3:22" s="66" customFormat="1" ht="39" customHeight="1">
      <c r="C244" s="82"/>
      <c r="D244" s="82"/>
      <c r="E244" s="82"/>
      <c r="F244" s="82"/>
      <c r="G244" s="82"/>
      <c r="H244" s="82"/>
      <c r="I244" s="82"/>
      <c r="J244" s="82"/>
      <c r="K244" s="82"/>
      <c r="L244" s="82"/>
      <c r="M244" s="82"/>
      <c r="N244" s="82"/>
      <c r="O244" s="82"/>
      <c r="P244" s="82"/>
      <c r="Q244" s="82"/>
      <c r="R244" s="82"/>
      <c r="S244" s="82"/>
      <c r="T244" s="82"/>
      <c r="U244" s="82"/>
      <c r="V244" s="83"/>
    </row>
    <row r="245" spans="3:22" s="66" customFormat="1" ht="39" customHeight="1">
      <c r="C245" s="82"/>
      <c r="D245" s="82"/>
      <c r="E245" s="82"/>
      <c r="F245" s="82"/>
      <c r="G245" s="82"/>
      <c r="H245" s="82"/>
      <c r="I245" s="82"/>
      <c r="J245" s="82"/>
      <c r="K245" s="82"/>
      <c r="L245" s="82"/>
      <c r="M245" s="82"/>
      <c r="N245" s="82"/>
      <c r="O245" s="82"/>
      <c r="P245" s="82"/>
      <c r="Q245" s="82"/>
      <c r="R245" s="82"/>
      <c r="S245" s="82"/>
      <c r="T245" s="82"/>
      <c r="U245" s="82"/>
      <c r="V245" s="83"/>
    </row>
    <row r="246" spans="3:22" s="66" customFormat="1" ht="39" customHeight="1">
      <c r="C246" s="82"/>
      <c r="D246" s="82"/>
      <c r="E246" s="82"/>
      <c r="F246" s="82"/>
      <c r="G246" s="82"/>
      <c r="H246" s="82"/>
      <c r="I246" s="82"/>
      <c r="J246" s="82"/>
      <c r="K246" s="82"/>
      <c r="L246" s="82"/>
      <c r="M246" s="82"/>
      <c r="N246" s="82"/>
      <c r="O246" s="82"/>
      <c r="P246" s="82"/>
      <c r="Q246" s="82"/>
      <c r="R246" s="82"/>
      <c r="S246" s="82"/>
      <c r="T246" s="82"/>
      <c r="U246" s="82"/>
      <c r="V246" s="83"/>
    </row>
    <row r="247" spans="3:22" s="66" customFormat="1" ht="39" customHeight="1">
      <c r="C247" s="82"/>
      <c r="D247" s="82"/>
      <c r="E247" s="82"/>
      <c r="F247" s="82"/>
      <c r="G247" s="82"/>
      <c r="H247" s="82"/>
      <c r="I247" s="82"/>
      <c r="J247" s="82"/>
      <c r="K247" s="82"/>
      <c r="L247" s="82"/>
      <c r="M247" s="82"/>
      <c r="N247" s="82"/>
      <c r="O247" s="82"/>
      <c r="P247" s="82"/>
      <c r="Q247" s="82"/>
      <c r="R247" s="82"/>
      <c r="S247" s="82"/>
      <c r="T247" s="82"/>
      <c r="U247" s="82"/>
      <c r="V247" s="83"/>
    </row>
    <row r="248" spans="3:22" s="66" customFormat="1" ht="39" customHeight="1">
      <c r="C248" s="82"/>
      <c r="D248" s="82"/>
      <c r="E248" s="82"/>
      <c r="F248" s="82"/>
      <c r="G248" s="82"/>
      <c r="H248" s="82"/>
      <c r="I248" s="82"/>
      <c r="J248" s="82"/>
      <c r="K248" s="82"/>
      <c r="L248" s="82"/>
      <c r="M248" s="82"/>
      <c r="N248" s="82"/>
      <c r="O248" s="82"/>
      <c r="P248" s="82"/>
      <c r="Q248" s="82"/>
      <c r="R248" s="82"/>
      <c r="S248" s="82"/>
      <c r="T248" s="82"/>
      <c r="U248" s="82"/>
      <c r="V248" s="83"/>
    </row>
    <row r="249" spans="3:22" s="66" customFormat="1" ht="39" customHeight="1">
      <c r="C249" s="82"/>
      <c r="D249" s="82"/>
      <c r="E249" s="82"/>
      <c r="F249" s="82"/>
      <c r="G249" s="82"/>
      <c r="H249" s="82"/>
      <c r="I249" s="82"/>
      <c r="J249" s="82"/>
      <c r="K249" s="82"/>
      <c r="L249" s="82"/>
      <c r="M249" s="82"/>
      <c r="N249" s="82"/>
      <c r="O249" s="82"/>
      <c r="P249" s="82"/>
      <c r="Q249" s="82"/>
      <c r="R249" s="82"/>
      <c r="S249" s="82"/>
      <c r="T249" s="82"/>
      <c r="U249" s="82"/>
      <c r="V249" s="83"/>
    </row>
    <row r="250" spans="3:22" s="66" customFormat="1" ht="39" customHeight="1">
      <c r="C250" s="82"/>
      <c r="D250" s="82"/>
      <c r="E250" s="82"/>
      <c r="F250" s="82"/>
      <c r="G250" s="82"/>
      <c r="H250" s="82"/>
      <c r="I250" s="82"/>
      <c r="J250" s="82"/>
      <c r="K250" s="82"/>
      <c r="L250" s="82"/>
      <c r="M250" s="82"/>
      <c r="N250" s="82"/>
      <c r="O250" s="82"/>
      <c r="P250" s="82"/>
      <c r="Q250" s="82"/>
      <c r="R250" s="82"/>
      <c r="S250" s="82"/>
      <c r="T250" s="82"/>
      <c r="U250" s="82"/>
      <c r="V250" s="83"/>
    </row>
    <row r="251" spans="3:22" s="66" customFormat="1" ht="39" customHeight="1">
      <c r="C251" s="82"/>
      <c r="D251" s="82"/>
      <c r="E251" s="82"/>
      <c r="F251" s="82"/>
      <c r="G251" s="82"/>
      <c r="H251" s="82"/>
      <c r="I251" s="82"/>
      <c r="J251" s="82"/>
      <c r="K251" s="82"/>
      <c r="L251" s="82"/>
      <c r="M251" s="82"/>
      <c r="N251" s="82"/>
      <c r="O251" s="82"/>
      <c r="P251" s="82"/>
      <c r="Q251" s="82"/>
      <c r="R251" s="82"/>
      <c r="S251" s="82"/>
      <c r="T251" s="82"/>
      <c r="U251" s="82"/>
      <c r="V251" s="83"/>
    </row>
    <row r="252" spans="3:22" s="66" customFormat="1" ht="39" customHeight="1">
      <c r="C252" s="82"/>
      <c r="D252" s="82"/>
      <c r="E252" s="82"/>
      <c r="F252" s="82"/>
      <c r="G252" s="82"/>
      <c r="H252" s="82"/>
      <c r="I252" s="82"/>
      <c r="J252" s="82"/>
      <c r="K252" s="82"/>
      <c r="L252" s="82"/>
      <c r="M252" s="82"/>
      <c r="N252" s="82"/>
      <c r="O252" s="82"/>
      <c r="P252" s="82"/>
      <c r="Q252" s="82"/>
      <c r="R252" s="82"/>
      <c r="S252" s="82"/>
      <c r="T252" s="82"/>
      <c r="U252" s="82"/>
      <c r="V252" s="83"/>
    </row>
    <row r="253" spans="3:22" s="66" customFormat="1" ht="39" customHeight="1">
      <c r="C253" s="82"/>
      <c r="D253" s="82"/>
      <c r="E253" s="82"/>
      <c r="F253" s="82"/>
      <c r="G253" s="82"/>
      <c r="H253" s="82"/>
      <c r="I253" s="82"/>
      <c r="J253" s="82"/>
      <c r="K253" s="82"/>
      <c r="L253" s="82"/>
      <c r="M253" s="82"/>
      <c r="N253" s="82"/>
      <c r="O253" s="82"/>
      <c r="P253" s="82"/>
      <c r="Q253" s="82"/>
      <c r="R253" s="82"/>
      <c r="S253" s="82"/>
      <c r="T253" s="82"/>
      <c r="U253" s="82"/>
      <c r="V253" s="83"/>
    </row>
    <row r="254" spans="3:22" s="66" customFormat="1" ht="39" customHeight="1">
      <c r="C254" s="82"/>
      <c r="D254" s="82"/>
      <c r="E254" s="82"/>
      <c r="F254" s="82"/>
      <c r="G254" s="82"/>
      <c r="H254" s="82"/>
      <c r="I254" s="82"/>
      <c r="J254" s="82"/>
      <c r="K254" s="82"/>
      <c r="L254" s="82"/>
      <c r="M254" s="82"/>
      <c r="N254" s="82"/>
      <c r="O254" s="82"/>
      <c r="P254" s="82"/>
      <c r="Q254" s="82"/>
      <c r="R254" s="82"/>
      <c r="S254" s="82"/>
      <c r="T254" s="82"/>
      <c r="U254" s="82"/>
      <c r="V254" s="83"/>
    </row>
    <row r="255" spans="3:22" s="66" customFormat="1" ht="39" customHeight="1">
      <c r="C255" s="82"/>
      <c r="D255" s="82"/>
      <c r="E255" s="82"/>
      <c r="F255" s="82"/>
      <c r="G255" s="82"/>
      <c r="H255" s="82"/>
      <c r="I255" s="82"/>
      <c r="J255" s="82"/>
      <c r="K255" s="82"/>
      <c r="L255" s="82"/>
      <c r="M255" s="82"/>
      <c r="N255" s="82"/>
      <c r="O255" s="82"/>
      <c r="P255" s="82"/>
      <c r="Q255" s="82"/>
      <c r="R255" s="82"/>
      <c r="S255" s="82"/>
      <c r="T255" s="82"/>
      <c r="U255" s="82"/>
      <c r="V255" s="83"/>
    </row>
    <row r="256" spans="3:22" s="66" customFormat="1" ht="39" customHeight="1">
      <c r="C256" s="82"/>
      <c r="D256" s="82"/>
      <c r="E256" s="82"/>
      <c r="F256" s="82"/>
      <c r="G256" s="82"/>
      <c r="H256" s="82"/>
      <c r="I256" s="82"/>
      <c r="J256" s="82"/>
      <c r="K256" s="82"/>
      <c r="L256" s="82"/>
      <c r="M256" s="82"/>
      <c r="N256" s="82"/>
      <c r="O256" s="82"/>
      <c r="P256" s="82"/>
      <c r="Q256" s="82"/>
      <c r="R256" s="82"/>
      <c r="S256" s="82"/>
      <c r="T256" s="82"/>
      <c r="U256" s="82"/>
      <c r="V256" s="83"/>
    </row>
    <row r="257" spans="3:22" s="66" customFormat="1" ht="39" customHeight="1">
      <c r="C257" s="82"/>
      <c r="D257" s="82"/>
      <c r="E257" s="82"/>
      <c r="F257" s="82"/>
      <c r="G257" s="82"/>
      <c r="H257" s="82"/>
      <c r="I257" s="82"/>
      <c r="J257" s="82"/>
      <c r="K257" s="82"/>
      <c r="L257" s="82"/>
      <c r="M257" s="82"/>
      <c r="N257" s="82"/>
      <c r="O257" s="82"/>
      <c r="P257" s="82"/>
      <c r="Q257" s="82"/>
      <c r="R257" s="82"/>
      <c r="S257" s="82"/>
      <c r="T257" s="82"/>
      <c r="U257" s="82"/>
      <c r="V257" s="83"/>
    </row>
    <row r="258" spans="3:22" s="66" customFormat="1" ht="39" customHeight="1">
      <c r="C258" s="82"/>
      <c r="D258" s="82"/>
      <c r="E258" s="82"/>
      <c r="F258" s="82"/>
      <c r="G258" s="82"/>
      <c r="H258" s="82"/>
      <c r="I258" s="82"/>
      <c r="J258" s="82"/>
      <c r="K258" s="82"/>
      <c r="L258" s="82"/>
      <c r="M258" s="82"/>
      <c r="N258" s="82"/>
      <c r="O258" s="82"/>
      <c r="P258" s="82"/>
      <c r="Q258" s="82"/>
      <c r="R258" s="82"/>
      <c r="S258" s="82"/>
      <c r="T258" s="82"/>
      <c r="U258" s="82"/>
      <c r="V258" s="83"/>
    </row>
    <row r="259" spans="3:22" s="66" customFormat="1" ht="39" customHeight="1">
      <c r="C259" s="82"/>
      <c r="D259" s="82"/>
      <c r="E259" s="82"/>
      <c r="F259" s="82"/>
      <c r="G259" s="82"/>
      <c r="H259" s="82"/>
      <c r="I259" s="82"/>
      <c r="J259" s="82"/>
      <c r="K259" s="82"/>
      <c r="L259" s="82"/>
      <c r="M259" s="82"/>
      <c r="N259" s="82"/>
      <c r="O259" s="82"/>
      <c r="P259" s="82"/>
      <c r="Q259" s="82"/>
      <c r="R259" s="82"/>
      <c r="S259" s="82"/>
      <c r="T259" s="82"/>
      <c r="U259" s="82"/>
      <c r="V259" s="83"/>
    </row>
    <row r="260" spans="3:22" s="66" customFormat="1" ht="39" customHeight="1">
      <c r="C260" s="82"/>
      <c r="D260" s="82"/>
      <c r="E260" s="82"/>
      <c r="F260" s="82"/>
      <c r="G260" s="82"/>
      <c r="H260" s="82"/>
      <c r="I260" s="82"/>
      <c r="J260" s="82"/>
      <c r="K260" s="82"/>
      <c r="L260" s="82"/>
      <c r="M260" s="82"/>
      <c r="N260" s="82"/>
      <c r="O260" s="82"/>
      <c r="P260" s="82"/>
      <c r="Q260" s="82"/>
      <c r="R260" s="82"/>
      <c r="S260" s="82"/>
      <c r="T260" s="82"/>
      <c r="U260" s="82"/>
      <c r="V260" s="83"/>
    </row>
    <row r="261" spans="3:22" s="66" customFormat="1" ht="39" customHeight="1">
      <c r="C261" s="82"/>
      <c r="D261" s="82"/>
      <c r="E261" s="82"/>
      <c r="F261" s="82"/>
      <c r="G261" s="82"/>
      <c r="H261" s="82"/>
      <c r="I261" s="82"/>
      <c r="J261" s="82"/>
      <c r="K261" s="82"/>
      <c r="L261" s="82"/>
      <c r="M261" s="82"/>
      <c r="N261" s="82"/>
      <c r="O261" s="82"/>
      <c r="P261" s="82"/>
      <c r="Q261" s="82"/>
      <c r="R261" s="82"/>
      <c r="S261" s="82"/>
      <c r="T261" s="82"/>
      <c r="U261" s="82"/>
      <c r="V261" s="83"/>
    </row>
    <row r="262" spans="3:22" s="66" customFormat="1" ht="39" customHeight="1">
      <c r="C262" s="82"/>
      <c r="D262" s="82"/>
      <c r="E262" s="82"/>
      <c r="F262" s="82"/>
      <c r="G262" s="82"/>
      <c r="H262" s="82"/>
      <c r="I262" s="82"/>
      <c r="J262" s="82"/>
      <c r="K262" s="82"/>
      <c r="L262" s="82"/>
      <c r="M262" s="82"/>
      <c r="N262" s="82"/>
      <c r="O262" s="82"/>
      <c r="P262" s="82"/>
      <c r="Q262" s="82"/>
      <c r="R262" s="82"/>
      <c r="S262" s="82"/>
      <c r="T262" s="82"/>
      <c r="U262" s="82"/>
      <c r="V262" s="83"/>
    </row>
    <row r="263" spans="3:22" s="66" customFormat="1" ht="39" customHeight="1">
      <c r="C263" s="82"/>
      <c r="D263" s="82"/>
      <c r="E263" s="82"/>
      <c r="F263" s="82"/>
      <c r="G263" s="82"/>
      <c r="H263" s="82"/>
      <c r="I263" s="82"/>
      <c r="J263" s="82"/>
      <c r="K263" s="82"/>
      <c r="L263" s="82"/>
      <c r="M263" s="82"/>
      <c r="N263" s="82"/>
      <c r="O263" s="82"/>
      <c r="P263" s="82"/>
      <c r="Q263" s="82"/>
      <c r="R263" s="82"/>
      <c r="S263" s="82"/>
      <c r="T263" s="82"/>
      <c r="U263" s="82"/>
      <c r="V263" s="83"/>
    </row>
    <row r="264" spans="3:22" s="66" customFormat="1" ht="39" customHeight="1">
      <c r="C264" s="82"/>
      <c r="D264" s="82"/>
      <c r="E264" s="82"/>
      <c r="F264" s="82"/>
      <c r="G264" s="82"/>
      <c r="H264" s="82"/>
      <c r="I264" s="82"/>
      <c r="J264" s="82"/>
      <c r="K264" s="82"/>
      <c r="L264" s="82"/>
      <c r="M264" s="82"/>
      <c r="N264" s="82"/>
      <c r="O264" s="82"/>
      <c r="P264" s="82"/>
      <c r="Q264" s="82"/>
      <c r="R264" s="82"/>
      <c r="S264" s="82"/>
      <c r="T264" s="82"/>
      <c r="U264" s="82"/>
      <c r="V264" s="83"/>
    </row>
    <row r="265" spans="3:22" s="66" customFormat="1" ht="39" customHeight="1">
      <c r="C265" s="82"/>
      <c r="D265" s="82"/>
      <c r="E265" s="82"/>
      <c r="F265" s="82"/>
      <c r="G265" s="82"/>
      <c r="H265" s="82"/>
      <c r="I265" s="82"/>
      <c r="J265" s="82"/>
      <c r="K265" s="82"/>
      <c r="L265" s="82"/>
      <c r="M265" s="82"/>
      <c r="N265" s="82"/>
      <c r="O265" s="82"/>
      <c r="P265" s="82"/>
      <c r="Q265" s="82"/>
      <c r="R265" s="82"/>
      <c r="S265" s="82"/>
      <c r="T265" s="82"/>
      <c r="U265" s="82"/>
      <c r="V265" s="83"/>
    </row>
    <row r="266" spans="3:22" s="66" customFormat="1" ht="39" customHeight="1">
      <c r="C266" s="82"/>
      <c r="D266" s="82"/>
      <c r="E266" s="82"/>
      <c r="F266" s="82"/>
      <c r="G266" s="82"/>
      <c r="H266" s="82"/>
      <c r="I266" s="82"/>
      <c r="J266" s="82"/>
      <c r="K266" s="82"/>
      <c r="L266" s="82"/>
      <c r="M266" s="82"/>
      <c r="N266" s="82"/>
      <c r="O266" s="82"/>
      <c r="P266" s="82"/>
      <c r="Q266" s="82"/>
      <c r="R266" s="82"/>
      <c r="S266" s="82"/>
      <c r="T266" s="82"/>
      <c r="U266" s="82"/>
      <c r="V266" s="83"/>
    </row>
    <row r="267" spans="3:22" s="66" customFormat="1" ht="39" customHeight="1">
      <c r="C267" s="82"/>
      <c r="D267" s="82"/>
      <c r="E267" s="82"/>
      <c r="F267" s="82"/>
      <c r="G267" s="82"/>
      <c r="H267" s="82"/>
      <c r="I267" s="82"/>
      <c r="J267" s="82"/>
      <c r="K267" s="82"/>
      <c r="L267" s="82"/>
      <c r="M267" s="82"/>
      <c r="N267" s="82"/>
      <c r="O267" s="82"/>
      <c r="P267" s="82"/>
      <c r="Q267" s="82"/>
      <c r="R267" s="82"/>
      <c r="S267" s="82"/>
      <c r="T267" s="82"/>
      <c r="U267" s="82"/>
      <c r="V267" s="83"/>
    </row>
    <row r="268" spans="3:22" s="66" customFormat="1" ht="39" customHeight="1">
      <c r="C268" s="82"/>
      <c r="D268" s="82"/>
      <c r="E268" s="82"/>
      <c r="F268" s="82"/>
      <c r="G268" s="82"/>
      <c r="H268" s="82"/>
      <c r="I268" s="82"/>
      <c r="J268" s="82"/>
      <c r="K268" s="82"/>
      <c r="L268" s="82"/>
      <c r="M268" s="82"/>
      <c r="N268" s="82"/>
      <c r="O268" s="82"/>
      <c r="P268" s="82"/>
      <c r="Q268" s="82"/>
      <c r="R268" s="82"/>
      <c r="S268" s="82"/>
      <c r="T268" s="82"/>
      <c r="U268" s="82"/>
      <c r="V268" s="83"/>
    </row>
    <row r="269" spans="3:22" s="66" customFormat="1" ht="39" customHeight="1">
      <c r="C269" s="82"/>
      <c r="D269" s="82"/>
      <c r="E269" s="82"/>
      <c r="F269" s="82"/>
      <c r="G269" s="82"/>
      <c r="H269" s="82"/>
      <c r="I269" s="82"/>
      <c r="J269" s="82"/>
      <c r="K269" s="82"/>
      <c r="L269" s="82"/>
      <c r="M269" s="82"/>
      <c r="N269" s="82"/>
      <c r="O269" s="82"/>
      <c r="P269" s="82"/>
      <c r="Q269" s="82"/>
      <c r="R269" s="82"/>
      <c r="S269" s="82"/>
      <c r="T269" s="82"/>
      <c r="U269" s="82"/>
      <c r="V269" s="83"/>
    </row>
    <row r="270" spans="3:22" s="66" customFormat="1" ht="39" customHeight="1">
      <c r="C270" s="82"/>
      <c r="D270" s="82"/>
      <c r="E270" s="82"/>
      <c r="F270" s="82"/>
      <c r="G270" s="82"/>
      <c r="H270" s="82"/>
      <c r="I270" s="82"/>
      <c r="J270" s="82"/>
      <c r="K270" s="82"/>
      <c r="L270" s="82"/>
      <c r="M270" s="82"/>
      <c r="N270" s="82"/>
      <c r="O270" s="82"/>
      <c r="P270" s="82"/>
      <c r="Q270" s="82"/>
      <c r="R270" s="82"/>
      <c r="S270" s="82"/>
      <c r="T270" s="82"/>
      <c r="U270" s="82"/>
      <c r="V270" s="83"/>
    </row>
    <row r="271" spans="3:22" s="66" customFormat="1" ht="39" customHeight="1">
      <c r="C271" s="82"/>
      <c r="D271" s="82"/>
      <c r="E271" s="82"/>
      <c r="F271" s="82"/>
      <c r="G271" s="82"/>
      <c r="H271" s="82"/>
      <c r="I271" s="82"/>
      <c r="J271" s="82"/>
      <c r="K271" s="82"/>
      <c r="L271" s="82"/>
      <c r="M271" s="82"/>
      <c r="N271" s="82"/>
      <c r="O271" s="82"/>
      <c r="P271" s="82"/>
      <c r="Q271" s="82"/>
      <c r="R271" s="82"/>
      <c r="S271" s="82"/>
      <c r="T271" s="82"/>
      <c r="U271" s="82"/>
      <c r="V271" s="83"/>
    </row>
    <row r="272" spans="3:22" s="66" customFormat="1" ht="39" customHeight="1">
      <c r="C272" s="82"/>
      <c r="D272" s="82"/>
      <c r="E272" s="82"/>
      <c r="F272" s="82"/>
      <c r="G272" s="82"/>
      <c r="H272" s="82"/>
      <c r="I272" s="82"/>
      <c r="J272" s="82"/>
      <c r="K272" s="82"/>
      <c r="L272" s="82"/>
      <c r="M272" s="82"/>
      <c r="N272" s="82"/>
      <c r="O272" s="82"/>
      <c r="P272" s="82"/>
      <c r="Q272" s="82"/>
      <c r="R272" s="82"/>
      <c r="S272" s="82"/>
      <c r="T272" s="82"/>
      <c r="U272" s="82"/>
      <c r="V272" s="83"/>
    </row>
    <row r="273" spans="3:22" s="66" customFormat="1" ht="39" customHeight="1">
      <c r="C273" s="82"/>
      <c r="D273" s="82"/>
      <c r="E273" s="82"/>
      <c r="F273" s="82"/>
      <c r="G273" s="82"/>
      <c r="H273" s="82"/>
      <c r="I273" s="82"/>
      <c r="J273" s="82"/>
      <c r="K273" s="82"/>
      <c r="L273" s="82"/>
      <c r="M273" s="82"/>
      <c r="N273" s="82"/>
      <c r="O273" s="82"/>
      <c r="P273" s="82"/>
      <c r="Q273" s="82"/>
      <c r="R273" s="82"/>
      <c r="S273" s="82"/>
      <c r="T273" s="82"/>
      <c r="U273" s="82"/>
      <c r="V273" s="83"/>
    </row>
    <row r="274" spans="3:22" s="66" customFormat="1" ht="39" customHeight="1">
      <c r="C274" s="82"/>
      <c r="D274" s="82"/>
      <c r="E274" s="82"/>
      <c r="F274" s="82"/>
      <c r="G274" s="82"/>
      <c r="H274" s="82"/>
      <c r="I274" s="82"/>
      <c r="J274" s="82"/>
      <c r="K274" s="82"/>
      <c r="L274" s="82"/>
      <c r="M274" s="82"/>
      <c r="N274" s="82"/>
      <c r="O274" s="82"/>
      <c r="P274" s="82"/>
      <c r="Q274" s="82"/>
      <c r="R274" s="82"/>
      <c r="S274" s="82"/>
      <c r="T274" s="82"/>
      <c r="U274" s="82"/>
      <c r="V274" s="83"/>
    </row>
    <row r="275" spans="3:22" s="66" customFormat="1" ht="39" customHeight="1">
      <c r="C275" s="82"/>
      <c r="D275" s="82"/>
      <c r="E275" s="82"/>
      <c r="F275" s="82"/>
      <c r="G275" s="82"/>
      <c r="H275" s="82"/>
      <c r="I275" s="82"/>
      <c r="J275" s="82"/>
      <c r="K275" s="82"/>
      <c r="L275" s="82"/>
      <c r="M275" s="82"/>
      <c r="N275" s="82"/>
      <c r="O275" s="82"/>
      <c r="P275" s="82"/>
      <c r="Q275" s="82"/>
      <c r="R275" s="82"/>
      <c r="S275" s="82"/>
      <c r="T275" s="82"/>
      <c r="U275" s="82"/>
      <c r="V275" s="83"/>
    </row>
    <row r="276" spans="3:22" s="66" customFormat="1" ht="39" customHeight="1">
      <c r="C276" s="82"/>
      <c r="D276" s="82"/>
      <c r="E276" s="82"/>
      <c r="F276" s="82"/>
      <c r="G276" s="82"/>
      <c r="H276" s="82"/>
      <c r="I276" s="82"/>
      <c r="J276" s="82"/>
      <c r="K276" s="82"/>
      <c r="L276" s="82"/>
      <c r="M276" s="82"/>
      <c r="N276" s="82"/>
      <c r="O276" s="82"/>
      <c r="P276" s="82"/>
      <c r="Q276" s="82"/>
      <c r="R276" s="82"/>
      <c r="S276" s="82"/>
      <c r="T276" s="82"/>
      <c r="U276" s="82"/>
      <c r="V276" s="83"/>
    </row>
    <row r="277" spans="3:22" s="66" customFormat="1" ht="39" customHeight="1">
      <c r="C277" s="82"/>
      <c r="D277" s="82"/>
      <c r="E277" s="82"/>
      <c r="F277" s="82"/>
      <c r="G277" s="82"/>
      <c r="H277" s="82"/>
      <c r="I277" s="82"/>
      <c r="J277" s="82"/>
      <c r="K277" s="82"/>
      <c r="L277" s="82"/>
      <c r="M277" s="82"/>
      <c r="N277" s="82"/>
      <c r="O277" s="82"/>
      <c r="P277" s="82"/>
      <c r="Q277" s="82"/>
      <c r="R277" s="82"/>
      <c r="S277" s="82"/>
      <c r="T277" s="82"/>
      <c r="U277" s="82"/>
      <c r="V277" s="83"/>
    </row>
    <row r="278" spans="3:22" s="66" customFormat="1" ht="39" customHeight="1">
      <c r="C278" s="82"/>
      <c r="D278" s="82"/>
      <c r="E278" s="82"/>
      <c r="F278" s="82"/>
      <c r="G278" s="82"/>
      <c r="H278" s="82"/>
      <c r="I278" s="82"/>
      <c r="J278" s="82"/>
      <c r="K278" s="82"/>
      <c r="L278" s="82"/>
      <c r="M278" s="82"/>
      <c r="N278" s="82"/>
      <c r="O278" s="82"/>
      <c r="P278" s="82"/>
      <c r="Q278" s="82"/>
      <c r="R278" s="82"/>
      <c r="S278" s="82"/>
      <c r="T278" s="82"/>
      <c r="U278" s="82"/>
      <c r="V278" s="83"/>
    </row>
    <row r="279" spans="3:22" s="66" customFormat="1" ht="39" customHeight="1">
      <c r="C279" s="82"/>
      <c r="D279" s="82"/>
      <c r="E279" s="82"/>
      <c r="F279" s="82"/>
      <c r="G279" s="82"/>
      <c r="H279" s="82"/>
      <c r="I279" s="82"/>
      <c r="J279" s="82"/>
      <c r="K279" s="82"/>
      <c r="L279" s="82"/>
      <c r="M279" s="82"/>
      <c r="N279" s="82"/>
      <c r="O279" s="82"/>
      <c r="P279" s="82"/>
      <c r="Q279" s="82"/>
      <c r="R279" s="82"/>
      <c r="S279" s="82"/>
      <c r="T279" s="82"/>
      <c r="U279" s="82"/>
      <c r="V279" s="83"/>
    </row>
    <row r="280" spans="3:22" s="66" customFormat="1" ht="39" customHeight="1">
      <c r="C280" s="82"/>
      <c r="D280" s="82"/>
      <c r="E280" s="82"/>
      <c r="F280" s="82"/>
      <c r="G280" s="82"/>
      <c r="H280" s="82"/>
      <c r="I280" s="82"/>
      <c r="J280" s="82"/>
      <c r="K280" s="82"/>
      <c r="L280" s="82"/>
      <c r="M280" s="82"/>
      <c r="N280" s="82"/>
      <c r="O280" s="82"/>
      <c r="P280" s="82"/>
      <c r="Q280" s="82"/>
      <c r="R280" s="82"/>
      <c r="S280" s="82"/>
      <c r="T280" s="82"/>
      <c r="U280" s="82"/>
      <c r="V280" s="83"/>
    </row>
    <row r="281" spans="3:22" s="66" customFormat="1" ht="39" customHeight="1">
      <c r="C281" s="82"/>
      <c r="D281" s="82"/>
      <c r="E281" s="82"/>
      <c r="F281" s="82"/>
      <c r="G281" s="82"/>
      <c r="H281" s="82"/>
      <c r="I281" s="82"/>
      <c r="J281" s="82"/>
      <c r="K281" s="82"/>
      <c r="L281" s="82"/>
      <c r="M281" s="82"/>
      <c r="N281" s="82"/>
      <c r="O281" s="82"/>
      <c r="P281" s="82"/>
      <c r="Q281" s="82"/>
      <c r="R281" s="82"/>
      <c r="S281" s="82"/>
      <c r="T281" s="82"/>
      <c r="U281" s="82"/>
      <c r="V281" s="83"/>
    </row>
    <row r="282" spans="3:22" s="66" customFormat="1" ht="39" customHeight="1">
      <c r="C282" s="82"/>
      <c r="D282" s="82"/>
      <c r="E282" s="82"/>
      <c r="F282" s="82"/>
      <c r="G282" s="82"/>
      <c r="H282" s="82"/>
      <c r="I282" s="82"/>
      <c r="J282" s="82"/>
      <c r="K282" s="82"/>
      <c r="L282" s="82"/>
      <c r="M282" s="82"/>
      <c r="N282" s="82"/>
      <c r="O282" s="82"/>
      <c r="P282" s="82"/>
      <c r="Q282" s="82"/>
      <c r="R282" s="82"/>
      <c r="S282" s="82"/>
      <c r="T282" s="82"/>
      <c r="U282" s="82"/>
      <c r="V282" s="83"/>
    </row>
    <row r="283" spans="3:22" s="66" customFormat="1" ht="39" customHeight="1">
      <c r="C283" s="82"/>
      <c r="D283" s="82"/>
      <c r="E283" s="82"/>
      <c r="F283" s="82"/>
      <c r="G283" s="82"/>
      <c r="H283" s="82"/>
      <c r="I283" s="82"/>
      <c r="J283" s="82"/>
      <c r="K283" s="82"/>
      <c r="L283" s="82"/>
      <c r="M283" s="82"/>
      <c r="N283" s="82"/>
      <c r="O283" s="82"/>
      <c r="P283" s="82"/>
      <c r="Q283" s="82"/>
      <c r="R283" s="82"/>
      <c r="S283" s="82"/>
      <c r="T283" s="82"/>
      <c r="U283" s="82"/>
      <c r="V283" s="83"/>
    </row>
    <row r="284" spans="3:22" s="66" customFormat="1" ht="39" customHeight="1">
      <c r="C284" s="82"/>
      <c r="D284" s="82"/>
      <c r="E284" s="82"/>
      <c r="F284" s="82"/>
      <c r="G284" s="82"/>
      <c r="H284" s="82"/>
      <c r="I284" s="82"/>
      <c r="J284" s="82"/>
      <c r="K284" s="82"/>
      <c r="L284" s="82"/>
      <c r="M284" s="82"/>
      <c r="N284" s="82"/>
      <c r="O284" s="82"/>
      <c r="P284" s="82"/>
      <c r="Q284" s="82"/>
      <c r="R284" s="82"/>
      <c r="S284" s="82"/>
      <c r="T284" s="82"/>
      <c r="U284" s="82"/>
      <c r="V284" s="83"/>
    </row>
    <row r="285" spans="3:22" s="66" customFormat="1" ht="39" customHeight="1">
      <c r="C285" s="82"/>
      <c r="D285" s="82"/>
      <c r="E285" s="82"/>
      <c r="F285" s="82"/>
      <c r="G285" s="82"/>
      <c r="H285" s="82"/>
      <c r="I285" s="82"/>
      <c r="J285" s="82"/>
      <c r="K285" s="82"/>
      <c r="L285" s="82"/>
      <c r="M285" s="82"/>
      <c r="N285" s="82"/>
      <c r="O285" s="82"/>
      <c r="P285" s="82"/>
      <c r="Q285" s="82"/>
      <c r="R285" s="82"/>
      <c r="S285" s="82"/>
      <c r="T285" s="82"/>
      <c r="U285" s="82"/>
      <c r="V285" s="83"/>
    </row>
    <row r="286" spans="3:22" s="66" customFormat="1" ht="39" customHeight="1">
      <c r="C286" s="82"/>
      <c r="D286" s="82"/>
      <c r="E286" s="82"/>
      <c r="F286" s="82"/>
      <c r="G286" s="82"/>
      <c r="H286" s="82"/>
      <c r="I286" s="82"/>
      <c r="J286" s="82"/>
      <c r="K286" s="82"/>
      <c r="L286" s="82"/>
      <c r="M286" s="82"/>
      <c r="N286" s="82"/>
      <c r="O286" s="82"/>
      <c r="P286" s="82"/>
      <c r="Q286" s="82"/>
      <c r="R286" s="82"/>
      <c r="S286" s="82"/>
      <c r="T286" s="82"/>
      <c r="U286" s="82"/>
      <c r="V286" s="83"/>
    </row>
    <row r="287" spans="3:22" s="66" customFormat="1" ht="39" customHeight="1">
      <c r="C287" s="82"/>
      <c r="D287" s="82"/>
      <c r="E287" s="82"/>
      <c r="F287" s="82"/>
      <c r="G287" s="82"/>
      <c r="H287" s="82"/>
      <c r="I287" s="82"/>
      <c r="J287" s="82"/>
      <c r="K287" s="82"/>
      <c r="L287" s="82"/>
      <c r="M287" s="82"/>
      <c r="N287" s="82"/>
      <c r="O287" s="82"/>
      <c r="P287" s="82"/>
      <c r="Q287" s="82"/>
      <c r="R287" s="82"/>
      <c r="S287" s="82"/>
      <c r="T287" s="82"/>
      <c r="U287" s="82"/>
      <c r="V287" s="83"/>
    </row>
    <row r="288" spans="3:22" s="66" customFormat="1" ht="39" customHeight="1">
      <c r="C288" s="82"/>
      <c r="D288" s="82"/>
      <c r="E288" s="82"/>
      <c r="F288" s="82"/>
      <c r="G288" s="82"/>
      <c r="H288" s="82"/>
      <c r="I288" s="82"/>
      <c r="J288" s="82"/>
      <c r="K288" s="82"/>
      <c r="L288" s="82"/>
      <c r="M288" s="82"/>
      <c r="N288" s="82"/>
      <c r="O288" s="82"/>
      <c r="P288" s="82"/>
      <c r="Q288" s="82"/>
      <c r="R288" s="82"/>
      <c r="S288" s="82"/>
      <c r="T288" s="82"/>
      <c r="U288" s="82"/>
      <c r="V288" s="83"/>
    </row>
    <row r="289" spans="3:22" s="66" customFormat="1" ht="39" customHeight="1">
      <c r="C289" s="82"/>
      <c r="D289" s="82"/>
      <c r="E289" s="82"/>
      <c r="F289" s="82"/>
      <c r="G289" s="82"/>
      <c r="H289" s="82"/>
      <c r="I289" s="82"/>
      <c r="J289" s="82"/>
      <c r="K289" s="82"/>
      <c r="L289" s="82"/>
      <c r="M289" s="82"/>
      <c r="N289" s="82"/>
      <c r="O289" s="82"/>
      <c r="P289" s="82"/>
      <c r="Q289" s="82"/>
      <c r="R289" s="82"/>
      <c r="S289" s="82"/>
      <c r="T289" s="82"/>
      <c r="U289" s="82"/>
      <c r="V289" s="83"/>
    </row>
    <row r="290" spans="3:22" s="66" customFormat="1" ht="39" customHeight="1">
      <c r="C290" s="82"/>
      <c r="D290" s="82"/>
      <c r="E290" s="82"/>
      <c r="F290" s="82"/>
      <c r="G290" s="82"/>
      <c r="H290" s="82"/>
      <c r="I290" s="82"/>
      <c r="J290" s="82"/>
      <c r="K290" s="82"/>
      <c r="L290" s="82"/>
      <c r="M290" s="82"/>
      <c r="N290" s="82"/>
      <c r="O290" s="82"/>
      <c r="P290" s="82"/>
      <c r="Q290" s="82"/>
      <c r="R290" s="82"/>
      <c r="S290" s="82"/>
      <c r="T290" s="82"/>
      <c r="U290" s="82"/>
      <c r="V290" s="83"/>
    </row>
    <row r="291" spans="3:22" s="66" customFormat="1" ht="39" customHeight="1">
      <c r="C291" s="82"/>
      <c r="D291" s="82"/>
      <c r="E291" s="82"/>
      <c r="F291" s="82"/>
      <c r="G291" s="82"/>
      <c r="H291" s="82"/>
      <c r="I291" s="82"/>
      <c r="J291" s="82"/>
      <c r="K291" s="82"/>
      <c r="L291" s="82"/>
      <c r="M291" s="82"/>
      <c r="N291" s="82"/>
      <c r="O291" s="82"/>
      <c r="P291" s="82"/>
      <c r="Q291" s="82"/>
      <c r="R291" s="82"/>
      <c r="S291" s="82"/>
      <c r="T291" s="82"/>
      <c r="U291" s="82"/>
      <c r="V291" s="83"/>
    </row>
    <row r="292" spans="3:22" s="66" customFormat="1" ht="39" customHeight="1">
      <c r="C292" s="82"/>
      <c r="D292" s="82"/>
      <c r="E292" s="82"/>
      <c r="F292" s="82"/>
      <c r="G292" s="82"/>
      <c r="H292" s="82"/>
      <c r="I292" s="82"/>
      <c r="J292" s="82"/>
      <c r="K292" s="82"/>
      <c r="L292" s="82"/>
      <c r="M292" s="82"/>
      <c r="N292" s="82"/>
      <c r="O292" s="82"/>
      <c r="P292" s="82"/>
      <c r="Q292" s="82"/>
      <c r="R292" s="82"/>
      <c r="S292" s="82"/>
      <c r="T292" s="82"/>
      <c r="U292" s="82"/>
      <c r="V292" s="83"/>
    </row>
    <row r="293" spans="3:22" s="66" customFormat="1" ht="39" customHeight="1">
      <c r="C293" s="82"/>
      <c r="D293" s="82"/>
      <c r="E293" s="82"/>
      <c r="F293" s="82"/>
      <c r="G293" s="82"/>
      <c r="H293" s="82"/>
      <c r="I293" s="82"/>
      <c r="J293" s="82"/>
      <c r="K293" s="82"/>
      <c r="L293" s="82"/>
      <c r="M293" s="82"/>
      <c r="N293" s="82"/>
      <c r="O293" s="82"/>
      <c r="P293" s="82"/>
      <c r="Q293" s="82"/>
      <c r="R293" s="82"/>
      <c r="S293" s="82"/>
      <c r="T293" s="82"/>
      <c r="U293" s="82"/>
      <c r="V293" s="83"/>
    </row>
    <row r="294" spans="3:22" s="66" customFormat="1" ht="39" customHeight="1">
      <c r="C294" s="82"/>
      <c r="D294" s="82"/>
      <c r="E294" s="82"/>
      <c r="F294" s="82"/>
      <c r="G294" s="82"/>
      <c r="H294" s="82"/>
      <c r="I294" s="82"/>
      <c r="J294" s="82"/>
      <c r="K294" s="82"/>
      <c r="L294" s="82"/>
      <c r="M294" s="82"/>
      <c r="N294" s="82"/>
      <c r="O294" s="82"/>
      <c r="P294" s="82"/>
      <c r="Q294" s="82"/>
      <c r="R294" s="82"/>
      <c r="S294" s="82"/>
      <c r="T294" s="82"/>
      <c r="U294" s="82"/>
      <c r="V294" s="83"/>
    </row>
    <row r="295" spans="3:22" s="66" customFormat="1" ht="39" customHeight="1">
      <c r="C295" s="82"/>
      <c r="D295" s="82"/>
      <c r="E295" s="82"/>
      <c r="F295" s="82"/>
      <c r="G295" s="82"/>
      <c r="H295" s="82"/>
      <c r="I295" s="82"/>
      <c r="J295" s="82"/>
      <c r="K295" s="82"/>
      <c r="L295" s="82"/>
      <c r="M295" s="82"/>
      <c r="N295" s="82"/>
      <c r="O295" s="82"/>
      <c r="P295" s="82"/>
      <c r="Q295" s="82"/>
      <c r="R295" s="82"/>
      <c r="S295" s="82"/>
      <c r="T295" s="82"/>
      <c r="U295" s="82"/>
      <c r="V295" s="83"/>
    </row>
    <row r="296" spans="3:22" s="66" customFormat="1" ht="39" customHeight="1">
      <c r="C296" s="82"/>
      <c r="D296" s="82"/>
      <c r="E296" s="82"/>
      <c r="F296" s="82"/>
      <c r="G296" s="82"/>
      <c r="H296" s="82"/>
      <c r="I296" s="82"/>
      <c r="J296" s="82"/>
      <c r="K296" s="82"/>
      <c r="L296" s="82"/>
      <c r="M296" s="82"/>
      <c r="N296" s="82"/>
      <c r="O296" s="82"/>
      <c r="P296" s="82"/>
      <c r="Q296" s="82"/>
      <c r="R296" s="82"/>
      <c r="S296" s="82"/>
      <c r="T296" s="82"/>
      <c r="U296" s="82"/>
      <c r="V296" s="83"/>
    </row>
    <row r="297" spans="3:22" s="66" customFormat="1" ht="39" customHeight="1">
      <c r="C297" s="82"/>
      <c r="D297" s="82"/>
      <c r="E297" s="82"/>
      <c r="F297" s="82"/>
      <c r="G297" s="82"/>
      <c r="H297" s="82"/>
      <c r="I297" s="82"/>
      <c r="J297" s="82"/>
      <c r="K297" s="82"/>
      <c r="L297" s="82"/>
      <c r="M297" s="82"/>
      <c r="N297" s="82"/>
      <c r="O297" s="82"/>
      <c r="P297" s="82"/>
      <c r="Q297" s="82"/>
      <c r="R297" s="82"/>
      <c r="S297" s="82"/>
      <c r="T297" s="82"/>
      <c r="U297" s="82"/>
      <c r="V297" s="83"/>
    </row>
    <row r="298" spans="3:22" s="66" customFormat="1" ht="39" customHeight="1">
      <c r="C298" s="82"/>
      <c r="D298" s="82"/>
      <c r="E298" s="82"/>
      <c r="F298" s="82"/>
      <c r="G298" s="82"/>
      <c r="H298" s="82"/>
      <c r="I298" s="82"/>
      <c r="J298" s="82"/>
      <c r="K298" s="82"/>
      <c r="L298" s="82"/>
      <c r="M298" s="82"/>
      <c r="N298" s="82"/>
      <c r="O298" s="82"/>
      <c r="P298" s="82"/>
      <c r="Q298" s="82"/>
      <c r="R298" s="82"/>
      <c r="S298" s="82"/>
      <c r="T298" s="82"/>
      <c r="U298" s="82"/>
      <c r="V298" s="83"/>
    </row>
    <row r="299" spans="3:22" s="66" customFormat="1" ht="39" customHeight="1">
      <c r="C299" s="82"/>
      <c r="D299" s="82"/>
      <c r="E299" s="82"/>
      <c r="F299" s="82"/>
      <c r="G299" s="82"/>
      <c r="H299" s="82"/>
      <c r="I299" s="82"/>
      <c r="J299" s="82"/>
      <c r="K299" s="82"/>
      <c r="L299" s="82"/>
      <c r="M299" s="82"/>
      <c r="N299" s="82"/>
      <c r="O299" s="82"/>
      <c r="P299" s="82"/>
      <c r="Q299" s="82"/>
      <c r="R299" s="82"/>
      <c r="S299" s="82"/>
      <c r="T299" s="82"/>
      <c r="U299" s="82"/>
      <c r="V299" s="83"/>
    </row>
    <row r="300" spans="3:22" s="66" customFormat="1" ht="39" customHeight="1">
      <c r="C300" s="82"/>
      <c r="D300" s="82"/>
      <c r="E300" s="82"/>
      <c r="F300" s="82"/>
      <c r="G300" s="82"/>
      <c r="H300" s="82"/>
      <c r="I300" s="82"/>
      <c r="J300" s="82"/>
      <c r="K300" s="82"/>
      <c r="L300" s="82"/>
      <c r="M300" s="82"/>
      <c r="N300" s="82"/>
      <c r="O300" s="82"/>
      <c r="P300" s="82"/>
      <c r="Q300" s="82"/>
      <c r="R300" s="82"/>
      <c r="S300" s="82"/>
      <c r="T300" s="82"/>
      <c r="U300" s="82"/>
      <c r="V300" s="83"/>
    </row>
    <row r="301" spans="3:22" s="66" customFormat="1" ht="39" customHeight="1">
      <c r="C301" s="82"/>
      <c r="D301" s="82"/>
      <c r="E301" s="82"/>
      <c r="F301" s="82"/>
      <c r="G301" s="82"/>
      <c r="H301" s="82"/>
      <c r="I301" s="82"/>
      <c r="J301" s="82"/>
      <c r="K301" s="82"/>
      <c r="L301" s="82"/>
      <c r="M301" s="82"/>
      <c r="N301" s="82"/>
      <c r="O301" s="82"/>
      <c r="P301" s="82"/>
      <c r="Q301" s="82"/>
      <c r="R301" s="82"/>
      <c r="S301" s="82"/>
      <c r="T301" s="82"/>
      <c r="U301" s="82"/>
      <c r="V301" s="83"/>
    </row>
    <row r="302" spans="3:22" s="66" customFormat="1" ht="39" customHeight="1">
      <c r="C302" s="82"/>
      <c r="D302" s="82"/>
      <c r="E302" s="82"/>
      <c r="F302" s="82"/>
      <c r="G302" s="82"/>
      <c r="H302" s="82"/>
      <c r="I302" s="82"/>
      <c r="J302" s="82"/>
      <c r="K302" s="82"/>
      <c r="L302" s="82"/>
      <c r="M302" s="82"/>
      <c r="N302" s="82"/>
      <c r="O302" s="82"/>
      <c r="P302" s="82"/>
      <c r="Q302" s="82"/>
      <c r="R302" s="82"/>
      <c r="S302" s="82"/>
      <c r="T302" s="82"/>
      <c r="U302" s="82"/>
      <c r="V302" s="83"/>
    </row>
    <row r="303" spans="3:22" s="66" customFormat="1" ht="39" customHeight="1">
      <c r="C303" s="82"/>
      <c r="D303" s="82"/>
      <c r="E303" s="82"/>
      <c r="F303" s="82"/>
      <c r="G303" s="82"/>
      <c r="H303" s="82"/>
      <c r="I303" s="82"/>
      <c r="J303" s="82"/>
      <c r="K303" s="82"/>
      <c r="L303" s="82"/>
      <c r="M303" s="82"/>
      <c r="N303" s="82"/>
      <c r="O303" s="82"/>
      <c r="P303" s="82"/>
      <c r="Q303" s="82"/>
      <c r="R303" s="82"/>
      <c r="S303" s="82"/>
      <c r="T303" s="82"/>
      <c r="U303" s="82"/>
      <c r="V303" s="83"/>
    </row>
    <row r="304" spans="3:22" s="66" customFormat="1" ht="39" customHeight="1">
      <c r="C304" s="82"/>
      <c r="D304" s="82"/>
      <c r="E304" s="82"/>
      <c r="F304" s="82"/>
      <c r="G304" s="82"/>
      <c r="H304" s="82"/>
      <c r="I304" s="82"/>
      <c r="J304" s="82"/>
      <c r="K304" s="82"/>
      <c r="L304" s="82"/>
      <c r="M304" s="82"/>
      <c r="N304" s="82"/>
      <c r="O304" s="82"/>
      <c r="P304" s="82"/>
      <c r="Q304" s="82"/>
      <c r="R304" s="82"/>
      <c r="S304" s="82"/>
      <c r="T304" s="82"/>
      <c r="U304" s="82"/>
      <c r="V304" s="83"/>
    </row>
    <row r="305" spans="3:22" s="66" customFormat="1" ht="39" customHeight="1">
      <c r="C305" s="82"/>
      <c r="D305" s="82"/>
      <c r="E305" s="82"/>
      <c r="F305" s="82"/>
      <c r="G305" s="82"/>
      <c r="H305" s="82"/>
      <c r="I305" s="82"/>
      <c r="J305" s="82"/>
      <c r="K305" s="82"/>
      <c r="L305" s="82"/>
      <c r="M305" s="82"/>
      <c r="N305" s="82"/>
      <c r="O305" s="82"/>
      <c r="P305" s="82"/>
      <c r="Q305" s="82"/>
      <c r="R305" s="82"/>
      <c r="S305" s="82"/>
      <c r="T305" s="82"/>
      <c r="U305" s="82"/>
      <c r="V305" s="83"/>
    </row>
    <row r="306" spans="3:22" s="66" customFormat="1" ht="39" customHeight="1">
      <c r="C306" s="82"/>
      <c r="D306" s="82"/>
      <c r="E306" s="82"/>
      <c r="F306" s="82"/>
      <c r="G306" s="82"/>
      <c r="H306" s="82"/>
      <c r="I306" s="82"/>
      <c r="J306" s="82"/>
      <c r="K306" s="82"/>
      <c r="L306" s="82"/>
      <c r="M306" s="82"/>
      <c r="N306" s="82"/>
      <c r="O306" s="82"/>
      <c r="P306" s="82"/>
      <c r="Q306" s="82"/>
      <c r="R306" s="82"/>
      <c r="S306" s="82"/>
      <c r="T306" s="82"/>
      <c r="U306" s="82"/>
      <c r="V306" s="83"/>
    </row>
    <row r="307" spans="3:22" s="66" customFormat="1" ht="39" customHeight="1">
      <c r="C307" s="82"/>
      <c r="D307" s="82"/>
      <c r="E307" s="82"/>
      <c r="F307" s="82"/>
      <c r="G307" s="82"/>
      <c r="H307" s="82"/>
      <c r="I307" s="82"/>
      <c r="J307" s="82"/>
      <c r="K307" s="82"/>
      <c r="L307" s="82"/>
      <c r="M307" s="82"/>
      <c r="N307" s="82"/>
      <c r="O307" s="82"/>
      <c r="P307" s="82"/>
      <c r="Q307" s="82"/>
      <c r="R307" s="82"/>
      <c r="S307" s="82"/>
      <c r="T307" s="82"/>
      <c r="U307" s="82"/>
      <c r="V307" s="83"/>
    </row>
    <row r="308" spans="3:22" s="66" customFormat="1" ht="39" customHeight="1">
      <c r="C308" s="82"/>
      <c r="D308" s="82"/>
      <c r="E308" s="82"/>
      <c r="F308" s="82"/>
      <c r="G308" s="82"/>
      <c r="H308" s="82"/>
      <c r="I308" s="82"/>
      <c r="J308" s="82"/>
      <c r="K308" s="82"/>
      <c r="L308" s="82"/>
      <c r="M308" s="82"/>
      <c r="N308" s="82"/>
      <c r="O308" s="82"/>
      <c r="P308" s="82"/>
      <c r="Q308" s="82"/>
      <c r="R308" s="82"/>
      <c r="S308" s="82"/>
      <c r="T308" s="82"/>
      <c r="U308" s="82"/>
      <c r="V308" s="83"/>
    </row>
    <row r="309" spans="3:22" s="66" customFormat="1" ht="39" customHeight="1">
      <c r="C309" s="82"/>
      <c r="D309" s="82"/>
      <c r="E309" s="82"/>
      <c r="F309" s="82"/>
      <c r="G309" s="82"/>
      <c r="H309" s="82"/>
      <c r="I309" s="82"/>
      <c r="J309" s="82"/>
      <c r="K309" s="82"/>
      <c r="L309" s="82"/>
      <c r="M309" s="82"/>
      <c r="N309" s="82"/>
      <c r="O309" s="82"/>
      <c r="P309" s="82"/>
      <c r="Q309" s="82"/>
      <c r="R309" s="82"/>
      <c r="S309" s="82"/>
      <c r="T309" s="82"/>
      <c r="U309" s="82"/>
      <c r="V309" s="83"/>
    </row>
    <row r="310" spans="3:22" s="66" customFormat="1" ht="39" customHeight="1">
      <c r="C310" s="82"/>
      <c r="D310" s="82"/>
      <c r="E310" s="82"/>
      <c r="F310" s="82"/>
      <c r="G310" s="82"/>
      <c r="H310" s="82"/>
      <c r="I310" s="82"/>
      <c r="J310" s="82"/>
      <c r="K310" s="82"/>
      <c r="L310" s="82"/>
      <c r="M310" s="82"/>
      <c r="N310" s="82"/>
      <c r="O310" s="82"/>
      <c r="P310" s="82"/>
      <c r="Q310" s="82"/>
      <c r="R310" s="82"/>
      <c r="S310" s="82"/>
      <c r="T310" s="82"/>
      <c r="U310" s="82"/>
      <c r="V310" s="83"/>
    </row>
    <row r="311" spans="3:22" s="66" customFormat="1" ht="39" customHeight="1">
      <c r="C311" s="82"/>
      <c r="D311" s="82"/>
      <c r="E311" s="82"/>
      <c r="F311" s="82"/>
      <c r="G311" s="82"/>
      <c r="H311" s="82"/>
      <c r="I311" s="82"/>
      <c r="J311" s="82"/>
      <c r="K311" s="82"/>
      <c r="L311" s="82"/>
      <c r="M311" s="82"/>
      <c r="N311" s="82"/>
      <c r="O311" s="82"/>
      <c r="P311" s="82"/>
      <c r="Q311" s="82"/>
      <c r="R311" s="82"/>
      <c r="S311" s="82"/>
      <c r="T311" s="82"/>
      <c r="U311" s="82"/>
      <c r="V311" s="83"/>
    </row>
    <row r="312" spans="3:22" s="66" customFormat="1" ht="39" customHeight="1">
      <c r="C312" s="82"/>
      <c r="D312" s="82"/>
      <c r="E312" s="82"/>
      <c r="F312" s="82"/>
      <c r="G312" s="82"/>
      <c r="H312" s="82"/>
      <c r="I312" s="82"/>
      <c r="J312" s="82"/>
      <c r="K312" s="82"/>
      <c r="L312" s="82"/>
      <c r="M312" s="82"/>
      <c r="N312" s="82"/>
      <c r="O312" s="82"/>
      <c r="P312" s="82"/>
      <c r="Q312" s="82"/>
      <c r="R312" s="82"/>
      <c r="S312" s="82"/>
      <c r="T312" s="82"/>
      <c r="U312" s="82"/>
      <c r="V312" s="83"/>
    </row>
    <row r="313" spans="3:22" s="66" customFormat="1" ht="39" customHeight="1">
      <c r="C313" s="82"/>
      <c r="D313" s="82"/>
      <c r="E313" s="82"/>
      <c r="F313" s="82"/>
      <c r="G313" s="82"/>
      <c r="H313" s="82"/>
      <c r="I313" s="82"/>
      <c r="J313" s="82"/>
      <c r="K313" s="82"/>
      <c r="L313" s="82"/>
      <c r="M313" s="82"/>
      <c r="N313" s="82"/>
      <c r="O313" s="82"/>
      <c r="P313" s="82"/>
      <c r="Q313" s="82"/>
      <c r="R313" s="82"/>
      <c r="S313" s="82"/>
      <c r="T313" s="82"/>
      <c r="U313" s="82"/>
      <c r="V313" s="83"/>
    </row>
    <row r="314" spans="3:22" s="66" customFormat="1" ht="39" customHeight="1">
      <c r="C314" s="82"/>
      <c r="D314" s="82"/>
      <c r="E314" s="82"/>
      <c r="F314" s="82"/>
      <c r="G314" s="82"/>
      <c r="H314" s="82"/>
      <c r="I314" s="82"/>
      <c r="J314" s="82"/>
      <c r="K314" s="82"/>
      <c r="L314" s="82"/>
      <c r="M314" s="82"/>
      <c r="N314" s="82"/>
      <c r="O314" s="82"/>
      <c r="P314" s="82"/>
      <c r="Q314" s="82"/>
      <c r="R314" s="82"/>
      <c r="S314" s="82"/>
      <c r="T314" s="82"/>
      <c r="U314" s="82"/>
      <c r="V314" s="83"/>
    </row>
    <row r="315" spans="3:22" s="66" customFormat="1" ht="39" customHeight="1">
      <c r="C315" s="82"/>
      <c r="D315" s="82"/>
      <c r="E315" s="82"/>
      <c r="F315" s="82"/>
      <c r="G315" s="82"/>
      <c r="H315" s="82"/>
      <c r="I315" s="82"/>
      <c r="J315" s="82"/>
      <c r="K315" s="82"/>
      <c r="L315" s="82"/>
      <c r="M315" s="82"/>
      <c r="N315" s="82"/>
      <c r="O315" s="82"/>
      <c r="P315" s="82"/>
      <c r="Q315" s="82"/>
      <c r="R315" s="82"/>
      <c r="S315" s="82"/>
      <c r="T315" s="82"/>
      <c r="U315" s="82"/>
      <c r="V315" s="83"/>
    </row>
    <row r="316" spans="3:22" s="66" customFormat="1" ht="39" customHeight="1">
      <c r="C316" s="82"/>
      <c r="D316" s="82"/>
      <c r="E316" s="82"/>
      <c r="F316" s="82"/>
      <c r="G316" s="82"/>
      <c r="H316" s="82"/>
      <c r="I316" s="82"/>
      <c r="J316" s="82"/>
      <c r="K316" s="82"/>
      <c r="L316" s="82"/>
      <c r="M316" s="82"/>
      <c r="N316" s="82"/>
      <c r="O316" s="82"/>
      <c r="P316" s="82"/>
      <c r="Q316" s="82"/>
      <c r="R316" s="82"/>
      <c r="S316" s="82"/>
      <c r="T316" s="82"/>
      <c r="U316" s="82"/>
      <c r="V316" s="83"/>
    </row>
    <row r="317" spans="3:22" s="66" customFormat="1" ht="39" customHeight="1">
      <c r="C317" s="82"/>
      <c r="D317" s="82"/>
      <c r="E317" s="82"/>
      <c r="F317" s="82"/>
      <c r="G317" s="82"/>
      <c r="H317" s="82"/>
      <c r="I317" s="82"/>
      <c r="J317" s="82"/>
      <c r="K317" s="82"/>
      <c r="L317" s="82"/>
      <c r="M317" s="82"/>
      <c r="N317" s="82"/>
      <c r="O317" s="82"/>
      <c r="P317" s="82"/>
      <c r="Q317" s="82"/>
      <c r="R317" s="82"/>
      <c r="S317" s="82"/>
      <c r="T317" s="82"/>
      <c r="U317" s="82"/>
      <c r="V317" s="83"/>
    </row>
    <row r="318" spans="3:22" s="66" customFormat="1" ht="39" customHeight="1">
      <c r="C318" s="82"/>
      <c r="D318" s="82"/>
      <c r="E318" s="82"/>
      <c r="F318" s="82"/>
      <c r="G318" s="82"/>
      <c r="H318" s="82"/>
      <c r="I318" s="82"/>
      <c r="J318" s="82"/>
      <c r="K318" s="82"/>
      <c r="L318" s="82"/>
      <c r="M318" s="82"/>
      <c r="N318" s="82"/>
      <c r="O318" s="82"/>
      <c r="P318" s="82"/>
      <c r="Q318" s="82"/>
      <c r="R318" s="82"/>
      <c r="S318" s="82"/>
      <c r="T318" s="82"/>
      <c r="U318" s="82"/>
      <c r="V318" s="83"/>
    </row>
    <row r="319" spans="3:22" s="66" customFormat="1" ht="39" customHeight="1">
      <c r="C319" s="82"/>
      <c r="D319" s="82"/>
      <c r="E319" s="82"/>
      <c r="F319" s="82"/>
      <c r="G319" s="82"/>
      <c r="H319" s="82"/>
      <c r="I319" s="82"/>
      <c r="J319" s="82"/>
      <c r="K319" s="82"/>
      <c r="L319" s="82"/>
      <c r="M319" s="82"/>
      <c r="N319" s="82"/>
      <c r="O319" s="82"/>
      <c r="P319" s="82"/>
      <c r="Q319" s="82"/>
      <c r="R319" s="82"/>
      <c r="S319" s="82"/>
      <c r="T319" s="82"/>
      <c r="U319" s="82"/>
      <c r="V319" s="83"/>
    </row>
    <row r="320" spans="3:22" s="66" customFormat="1" ht="39" customHeight="1">
      <c r="C320" s="82"/>
      <c r="D320" s="82"/>
      <c r="E320" s="82"/>
      <c r="F320" s="82"/>
      <c r="G320" s="82"/>
      <c r="H320" s="82"/>
      <c r="I320" s="82"/>
      <c r="J320" s="82"/>
      <c r="K320" s="82"/>
      <c r="L320" s="82"/>
      <c r="M320" s="82"/>
      <c r="N320" s="82"/>
      <c r="O320" s="82"/>
      <c r="P320" s="82"/>
      <c r="Q320" s="82"/>
      <c r="R320" s="82"/>
      <c r="S320" s="82"/>
      <c r="T320" s="82"/>
      <c r="U320" s="82"/>
      <c r="V320" s="83"/>
    </row>
    <row r="321" spans="3:22" s="66" customFormat="1" ht="39" customHeight="1">
      <c r="C321" s="82"/>
      <c r="D321" s="82"/>
      <c r="E321" s="82"/>
      <c r="F321" s="82"/>
      <c r="G321" s="82"/>
      <c r="H321" s="82"/>
      <c r="I321" s="82"/>
      <c r="J321" s="82"/>
      <c r="K321" s="82"/>
      <c r="L321" s="82"/>
      <c r="M321" s="82"/>
      <c r="N321" s="82"/>
      <c r="O321" s="82"/>
      <c r="P321" s="82"/>
      <c r="Q321" s="82"/>
      <c r="R321" s="82"/>
      <c r="S321" s="82"/>
      <c r="T321" s="82"/>
      <c r="U321" s="82"/>
      <c r="V321" s="83"/>
    </row>
    <row r="322" spans="3:22" s="66" customFormat="1" ht="39" customHeight="1">
      <c r="C322" s="82"/>
      <c r="D322" s="82"/>
      <c r="E322" s="82"/>
      <c r="F322" s="82"/>
      <c r="G322" s="82"/>
      <c r="H322" s="82"/>
      <c r="I322" s="82"/>
      <c r="J322" s="82"/>
      <c r="K322" s="82"/>
      <c r="L322" s="82"/>
      <c r="M322" s="82"/>
      <c r="N322" s="82"/>
      <c r="O322" s="82"/>
      <c r="P322" s="82"/>
      <c r="Q322" s="82"/>
      <c r="R322" s="82"/>
      <c r="S322" s="82"/>
      <c r="T322" s="82"/>
      <c r="U322" s="82"/>
      <c r="V322" s="83"/>
    </row>
    <row r="323" spans="3:22" s="66" customFormat="1" ht="39" customHeight="1">
      <c r="C323" s="82"/>
      <c r="D323" s="82"/>
      <c r="E323" s="82"/>
      <c r="F323" s="82"/>
      <c r="G323" s="82"/>
      <c r="H323" s="82"/>
      <c r="I323" s="82"/>
      <c r="J323" s="82"/>
      <c r="K323" s="82"/>
      <c r="L323" s="82"/>
      <c r="M323" s="82"/>
      <c r="N323" s="82"/>
      <c r="O323" s="82"/>
      <c r="P323" s="82"/>
      <c r="Q323" s="82"/>
      <c r="R323" s="82"/>
      <c r="S323" s="82"/>
      <c r="T323" s="82"/>
      <c r="U323" s="82"/>
      <c r="V323" s="83"/>
    </row>
    <row r="324" spans="3:22" s="66" customFormat="1" ht="39" customHeight="1">
      <c r="C324" s="82"/>
      <c r="D324" s="82"/>
      <c r="E324" s="82"/>
      <c r="F324" s="82"/>
      <c r="G324" s="82"/>
      <c r="H324" s="82"/>
      <c r="I324" s="82"/>
      <c r="J324" s="82"/>
      <c r="K324" s="82"/>
      <c r="L324" s="82"/>
      <c r="M324" s="82"/>
      <c r="N324" s="82"/>
      <c r="O324" s="82"/>
      <c r="P324" s="82"/>
      <c r="Q324" s="82"/>
      <c r="R324" s="82"/>
      <c r="S324" s="82"/>
      <c r="T324" s="82"/>
      <c r="U324" s="82"/>
      <c r="V324" s="83"/>
    </row>
    <row r="325" spans="3:22" s="66" customFormat="1" ht="39" customHeight="1">
      <c r="C325" s="82"/>
      <c r="D325" s="82"/>
      <c r="E325" s="82"/>
      <c r="F325" s="82"/>
      <c r="G325" s="82"/>
      <c r="H325" s="82"/>
      <c r="I325" s="82"/>
      <c r="J325" s="82"/>
      <c r="K325" s="82"/>
      <c r="L325" s="82"/>
      <c r="M325" s="82"/>
      <c r="N325" s="82"/>
      <c r="O325" s="82"/>
      <c r="P325" s="82"/>
      <c r="Q325" s="82"/>
      <c r="R325" s="82"/>
      <c r="S325" s="82"/>
      <c r="T325" s="82"/>
      <c r="U325" s="82"/>
      <c r="V325" s="83"/>
    </row>
    <row r="326" spans="3:22" s="66" customFormat="1" ht="39" customHeight="1">
      <c r="C326" s="82"/>
      <c r="D326" s="82"/>
      <c r="E326" s="82"/>
      <c r="F326" s="82"/>
      <c r="G326" s="82"/>
      <c r="H326" s="82"/>
      <c r="I326" s="82"/>
      <c r="J326" s="82"/>
      <c r="K326" s="82"/>
      <c r="L326" s="82"/>
      <c r="M326" s="82"/>
      <c r="N326" s="82"/>
      <c r="O326" s="82"/>
      <c r="P326" s="82"/>
      <c r="Q326" s="82"/>
      <c r="R326" s="82"/>
      <c r="S326" s="82"/>
      <c r="T326" s="82"/>
      <c r="U326" s="82"/>
      <c r="V326" s="83"/>
    </row>
    <row r="327" spans="3:22" s="66" customFormat="1" ht="39" customHeight="1">
      <c r="C327" s="82"/>
      <c r="D327" s="82"/>
      <c r="E327" s="82"/>
      <c r="F327" s="82"/>
      <c r="G327" s="82"/>
      <c r="H327" s="82"/>
      <c r="I327" s="82"/>
      <c r="J327" s="82"/>
      <c r="K327" s="82"/>
      <c r="L327" s="82"/>
      <c r="M327" s="82"/>
      <c r="N327" s="82"/>
      <c r="O327" s="82"/>
      <c r="P327" s="82"/>
      <c r="Q327" s="82"/>
      <c r="R327" s="82"/>
      <c r="S327" s="82"/>
      <c r="T327" s="82"/>
      <c r="U327" s="82"/>
      <c r="V327" s="83"/>
    </row>
    <row r="328" spans="3:22" s="66" customFormat="1" ht="39" customHeight="1">
      <c r="C328" s="82"/>
      <c r="D328" s="82"/>
      <c r="E328" s="82"/>
      <c r="F328" s="82"/>
      <c r="G328" s="82"/>
      <c r="H328" s="82"/>
      <c r="I328" s="82"/>
      <c r="J328" s="82"/>
      <c r="K328" s="82"/>
      <c r="L328" s="82"/>
      <c r="M328" s="82"/>
      <c r="N328" s="82"/>
      <c r="O328" s="82"/>
      <c r="P328" s="82"/>
      <c r="Q328" s="82"/>
      <c r="R328" s="82"/>
      <c r="S328" s="82"/>
      <c r="T328" s="82"/>
      <c r="U328" s="82"/>
      <c r="V328" s="83"/>
    </row>
    <row r="329" spans="3:22" s="66" customFormat="1" ht="39" customHeight="1">
      <c r="C329" s="82"/>
      <c r="D329" s="82"/>
      <c r="E329" s="82"/>
      <c r="F329" s="82"/>
      <c r="G329" s="82"/>
      <c r="H329" s="82"/>
      <c r="I329" s="82"/>
      <c r="J329" s="82"/>
      <c r="K329" s="82"/>
      <c r="L329" s="82"/>
      <c r="M329" s="82"/>
      <c r="N329" s="82"/>
      <c r="O329" s="82"/>
      <c r="P329" s="82"/>
      <c r="Q329" s="82"/>
      <c r="R329" s="82"/>
      <c r="S329" s="82"/>
      <c r="T329" s="82"/>
      <c r="U329" s="82"/>
      <c r="V329" s="83"/>
    </row>
    <row r="330" spans="3:22" s="66" customFormat="1" ht="39" customHeight="1">
      <c r="C330" s="82"/>
      <c r="D330" s="82"/>
      <c r="E330" s="82"/>
      <c r="F330" s="82"/>
      <c r="G330" s="82"/>
      <c r="H330" s="82"/>
      <c r="I330" s="82"/>
      <c r="J330" s="82"/>
      <c r="K330" s="82"/>
      <c r="L330" s="82"/>
      <c r="M330" s="82"/>
      <c r="N330" s="82"/>
      <c r="O330" s="82"/>
      <c r="P330" s="82"/>
      <c r="Q330" s="82"/>
      <c r="R330" s="82"/>
      <c r="S330" s="82"/>
      <c r="T330" s="82"/>
      <c r="U330" s="82"/>
      <c r="V330" s="83"/>
    </row>
    <row r="331" spans="3:22" s="66" customFormat="1" ht="39" customHeight="1">
      <c r="C331" s="82"/>
      <c r="D331" s="82"/>
      <c r="E331" s="82"/>
      <c r="F331" s="82"/>
      <c r="G331" s="82"/>
      <c r="H331" s="82"/>
      <c r="I331" s="82"/>
      <c r="J331" s="82"/>
      <c r="K331" s="82"/>
      <c r="L331" s="82"/>
      <c r="M331" s="82"/>
      <c r="N331" s="82"/>
      <c r="O331" s="82"/>
      <c r="P331" s="82"/>
      <c r="Q331" s="82"/>
      <c r="R331" s="82"/>
      <c r="S331" s="82"/>
      <c r="T331" s="82"/>
      <c r="U331" s="82"/>
      <c r="V331" s="83"/>
    </row>
    <row r="332" spans="3:22" s="66" customFormat="1" ht="39" customHeight="1">
      <c r="C332" s="82"/>
      <c r="D332" s="82"/>
      <c r="E332" s="82"/>
      <c r="F332" s="82"/>
      <c r="G332" s="82"/>
      <c r="H332" s="82"/>
      <c r="I332" s="82"/>
      <c r="J332" s="82"/>
      <c r="K332" s="82"/>
      <c r="L332" s="82"/>
      <c r="M332" s="82"/>
      <c r="N332" s="82"/>
      <c r="O332" s="82"/>
      <c r="P332" s="82"/>
      <c r="Q332" s="82"/>
      <c r="R332" s="82"/>
      <c r="S332" s="82"/>
      <c r="T332" s="82"/>
      <c r="U332" s="82"/>
      <c r="V332" s="83"/>
    </row>
    <row r="333" spans="3:22" s="66" customFormat="1" ht="39" customHeight="1">
      <c r="C333" s="82"/>
      <c r="D333" s="82"/>
      <c r="E333" s="82"/>
      <c r="F333" s="82"/>
      <c r="G333" s="82"/>
      <c r="H333" s="82"/>
      <c r="I333" s="82"/>
      <c r="J333" s="82"/>
      <c r="K333" s="82"/>
      <c r="L333" s="82"/>
      <c r="M333" s="82"/>
      <c r="N333" s="82"/>
      <c r="O333" s="82"/>
      <c r="P333" s="82"/>
      <c r="Q333" s="82"/>
      <c r="R333" s="82"/>
      <c r="S333" s="82"/>
      <c r="T333" s="82"/>
      <c r="U333" s="82"/>
      <c r="V333" s="83"/>
    </row>
    <row r="334" spans="3:22" s="66" customFormat="1" ht="39" customHeight="1">
      <c r="C334" s="82"/>
      <c r="D334" s="82"/>
      <c r="E334" s="82"/>
      <c r="F334" s="82"/>
      <c r="G334" s="82"/>
      <c r="H334" s="82"/>
      <c r="I334" s="82"/>
      <c r="J334" s="82"/>
      <c r="K334" s="82"/>
      <c r="L334" s="82"/>
      <c r="M334" s="82"/>
      <c r="N334" s="82"/>
      <c r="O334" s="82"/>
      <c r="P334" s="82"/>
      <c r="Q334" s="82"/>
      <c r="R334" s="82"/>
      <c r="S334" s="82"/>
      <c r="T334" s="82"/>
      <c r="U334" s="82"/>
      <c r="V334" s="83"/>
    </row>
    <row r="335" spans="3:22" s="66" customFormat="1" ht="39" customHeight="1">
      <c r="C335" s="82"/>
      <c r="D335" s="82"/>
      <c r="E335" s="82"/>
      <c r="F335" s="82"/>
      <c r="G335" s="82"/>
      <c r="H335" s="82"/>
      <c r="I335" s="82"/>
      <c r="J335" s="82"/>
      <c r="K335" s="82"/>
      <c r="L335" s="82"/>
      <c r="M335" s="82"/>
      <c r="N335" s="82"/>
      <c r="O335" s="82"/>
      <c r="P335" s="82"/>
      <c r="Q335" s="82"/>
      <c r="R335" s="82"/>
      <c r="S335" s="82"/>
      <c r="T335" s="82"/>
      <c r="U335" s="82"/>
      <c r="V335" s="83"/>
    </row>
    <row r="336" spans="3:22" s="66" customFormat="1" ht="39" customHeight="1">
      <c r="C336" s="82"/>
      <c r="D336" s="82"/>
      <c r="E336" s="82"/>
      <c r="F336" s="82"/>
      <c r="G336" s="82"/>
      <c r="H336" s="82"/>
      <c r="I336" s="82"/>
      <c r="J336" s="82"/>
      <c r="K336" s="82"/>
      <c r="L336" s="82"/>
      <c r="M336" s="82"/>
      <c r="N336" s="82"/>
      <c r="O336" s="82"/>
      <c r="P336" s="82"/>
      <c r="Q336" s="82"/>
      <c r="R336" s="82"/>
      <c r="S336" s="82"/>
      <c r="T336" s="82"/>
      <c r="U336" s="82"/>
      <c r="V336" s="83"/>
    </row>
    <row r="337" spans="3:22" s="66" customFormat="1" ht="39" customHeight="1">
      <c r="C337" s="82"/>
      <c r="D337" s="82"/>
      <c r="E337" s="82"/>
      <c r="F337" s="82"/>
      <c r="G337" s="82"/>
      <c r="H337" s="82"/>
      <c r="I337" s="82"/>
      <c r="J337" s="82"/>
      <c r="K337" s="82"/>
      <c r="L337" s="82"/>
      <c r="M337" s="82"/>
      <c r="N337" s="82"/>
      <c r="O337" s="82"/>
      <c r="P337" s="82"/>
      <c r="Q337" s="82"/>
      <c r="R337" s="82"/>
      <c r="S337" s="82"/>
      <c r="T337" s="82"/>
      <c r="U337" s="82"/>
      <c r="V337" s="83"/>
    </row>
    <row r="338" spans="3:22" s="66" customFormat="1" ht="39" customHeight="1">
      <c r="C338" s="82"/>
      <c r="D338" s="82"/>
      <c r="E338" s="82"/>
      <c r="F338" s="82"/>
      <c r="G338" s="82"/>
      <c r="H338" s="82"/>
      <c r="I338" s="82"/>
      <c r="J338" s="82"/>
      <c r="K338" s="82"/>
      <c r="L338" s="82"/>
      <c r="M338" s="82"/>
      <c r="N338" s="82"/>
      <c r="O338" s="82"/>
      <c r="P338" s="82"/>
      <c r="Q338" s="82"/>
      <c r="R338" s="82"/>
      <c r="S338" s="82"/>
      <c r="T338" s="82"/>
      <c r="U338" s="82"/>
      <c r="V338" s="83"/>
    </row>
    <row r="339" spans="3:22" s="66" customFormat="1" ht="39" customHeight="1">
      <c r="C339" s="82"/>
      <c r="D339" s="82"/>
      <c r="E339" s="82"/>
      <c r="F339" s="82"/>
      <c r="G339" s="82"/>
      <c r="H339" s="82"/>
      <c r="I339" s="82"/>
      <c r="J339" s="82"/>
      <c r="K339" s="82"/>
      <c r="L339" s="82"/>
      <c r="M339" s="82"/>
      <c r="N339" s="82"/>
      <c r="O339" s="82"/>
      <c r="P339" s="82"/>
      <c r="Q339" s="82"/>
      <c r="R339" s="82"/>
      <c r="S339" s="82"/>
      <c r="T339" s="82"/>
      <c r="U339" s="82"/>
      <c r="V339" s="83"/>
    </row>
    <row r="340" spans="3:22" s="66" customFormat="1" ht="39" customHeight="1">
      <c r="C340" s="82"/>
      <c r="D340" s="82"/>
      <c r="E340" s="82"/>
      <c r="F340" s="82"/>
      <c r="G340" s="82"/>
      <c r="H340" s="82"/>
      <c r="I340" s="82"/>
      <c r="J340" s="82"/>
      <c r="K340" s="82"/>
      <c r="L340" s="82"/>
      <c r="M340" s="82"/>
      <c r="N340" s="82"/>
      <c r="O340" s="82"/>
      <c r="P340" s="82"/>
      <c r="Q340" s="82"/>
      <c r="R340" s="82"/>
      <c r="S340" s="82"/>
      <c r="T340" s="82"/>
      <c r="U340" s="82"/>
      <c r="V340" s="83"/>
    </row>
    <row r="341" spans="3:22" s="66" customFormat="1" ht="39" customHeight="1">
      <c r="C341" s="82"/>
      <c r="D341" s="82"/>
      <c r="E341" s="82"/>
      <c r="F341" s="82"/>
      <c r="G341" s="82"/>
      <c r="H341" s="82"/>
      <c r="I341" s="82"/>
      <c r="J341" s="82"/>
      <c r="K341" s="82"/>
      <c r="L341" s="82"/>
      <c r="M341" s="82"/>
      <c r="N341" s="82"/>
      <c r="O341" s="82"/>
      <c r="P341" s="82"/>
      <c r="Q341" s="82"/>
      <c r="R341" s="82"/>
      <c r="S341" s="82"/>
      <c r="T341" s="82"/>
      <c r="U341" s="82"/>
      <c r="V341" s="83"/>
    </row>
    <row r="342" spans="3:22" s="66" customFormat="1" ht="39" customHeight="1">
      <c r="C342" s="82"/>
      <c r="D342" s="82"/>
      <c r="E342" s="82"/>
      <c r="F342" s="82"/>
      <c r="G342" s="82"/>
      <c r="H342" s="82"/>
      <c r="I342" s="82"/>
      <c r="J342" s="82"/>
      <c r="K342" s="82"/>
      <c r="L342" s="82"/>
      <c r="M342" s="82"/>
      <c r="N342" s="82"/>
      <c r="O342" s="82"/>
      <c r="P342" s="82"/>
      <c r="Q342" s="82"/>
      <c r="R342" s="82"/>
      <c r="S342" s="82"/>
      <c r="T342" s="82"/>
      <c r="U342" s="82"/>
      <c r="V342" s="83"/>
    </row>
    <row r="343" spans="3:22" s="66" customFormat="1" ht="39" customHeight="1">
      <c r="C343" s="82"/>
      <c r="D343" s="82"/>
      <c r="E343" s="82"/>
      <c r="F343" s="82"/>
      <c r="G343" s="82"/>
      <c r="H343" s="82"/>
      <c r="I343" s="82"/>
      <c r="J343" s="82"/>
      <c r="K343" s="82"/>
      <c r="L343" s="82"/>
      <c r="M343" s="82"/>
      <c r="N343" s="82"/>
      <c r="O343" s="82"/>
      <c r="P343" s="82"/>
      <c r="Q343" s="82"/>
      <c r="R343" s="82"/>
      <c r="S343" s="82"/>
      <c r="T343" s="82"/>
      <c r="U343" s="82"/>
      <c r="V343" s="83"/>
    </row>
    <row r="344" spans="3:22" s="66" customFormat="1" ht="39" customHeight="1">
      <c r="C344" s="82"/>
      <c r="D344" s="82"/>
      <c r="E344" s="82"/>
      <c r="F344" s="82"/>
      <c r="G344" s="82"/>
      <c r="H344" s="82"/>
      <c r="I344" s="82"/>
      <c r="J344" s="82"/>
      <c r="K344" s="82"/>
      <c r="L344" s="82"/>
      <c r="M344" s="82"/>
      <c r="N344" s="82"/>
      <c r="O344" s="82"/>
      <c r="P344" s="82"/>
      <c r="Q344" s="82"/>
      <c r="R344" s="82"/>
      <c r="S344" s="82"/>
      <c r="T344" s="82"/>
      <c r="U344" s="82"/>
      <c r="V344" s="83"/>
    </row>
    <row r="345" spans="3:22" s="66" customFormat="1" ht="39" customHeight="1">
      <c r="C345" s="82"/>
      <c r="D345" s="82"/>
      <c r="E345" s="82"/>
      <c r="F345" s="82"/>
      <c r="G345" s="82"/>
      <c r="H345" s="82"/>
      <c r="I345" s="82"/>
      <c r="J345" s="82"/>
      <c r="K345" s="82"/>
      <c r="L345" s="82"/>
      <c r="M345" s="82"/>
      <c r="N345" s="82"/>
      <c r="O345" s="82"/>
      <c r="P345" s="82"/>
      <c r="Q345" s="82"/>
      <c r="R345" s="82"/>
      <c r="S345" s="82"/>
      <c r="T345" s="82"/>
      <c r="U345" s="82"/>
      <c r="V345" s="83"/>
    </row>
    <row r="346" spans="3:22" s="66" customFormat="1" ht="39" customHeight="1">
      <c r="C346" s="82"/>
      <c r="D346" s="82"/>
      <c r="E346" s="82"/>
      <c r="F346" s="82"/>
      <c r="G346" s="82"/>
      <c r="H346" s="82"/>
      <c r="I346" s="82"/>
      <c r="J346" s="82"/>
      <c r="K346" s="82"/>
      <c r="L346" s="82"/>
      <c r="M346" s="82"/>
      <c r="N346" s="82"/>
      <c r="O346" s="82"/>
      <c r="P346" s="82"/>
      <c r="Q346" s="82"/>
      <c r="R346" s="82"/>
      <c r="S346" s="82"/>
      <c r="T346" s="82"/>
      <c r="U346" s="82"/>
      <c r="V346" s="83"/>
    </row>
    <row r="347" spans="3:22" s="66" customFormat="1" ht="39" customHeight="1">
      <c r="C347" s="82"/>
      <c r="D347" s="82"/>
      <c r="E347" s="82"/>
      <c r="F347" s="82"/>
      <c r="G347" s="82"/>
      <c r="H347" s="82"/>
      <c r="I347" s="82"/>
      <c r="J347" s="82"/>
      <c r="K347" s="82"/>
      <c r="L347" s="82"/>
      <c r="M347" s="82"/>
      <c r="N347" s="82"/>
      <c r="O347" s="82"/>
      <c r="P347" s="82"/>
      <c r="Q347" s="82"/>
      <c r="R347" s="82"/>
      <c r="S347" s="82"/>
      <c r="T347" s="82"/>
      <c r="U347" s="82"/>
      <c r="V347" s="83"/>
    </row>
    <row r="348" spans="3:22" s="66" customFormat="1" ht="39" customHeight="1">
      <c r="C348" s="82"/>
      <c r="D348" s="82"/>
      <c r="E348" s="82"/>
      <c r="F348" s="82"/>
      <c r="G348" s="82"/>
      <c r="H348" s="82"/>
      <c r="I348" s="82"/>
      <c r="J348" s="82"/>
      <c r="K348" s="82"/>
      <c r="L348" s="82"/>
      <c r="M348" s="82"/>
      <c r="N348" s="82"/>
      <c r="O348" s="82"/>
      <c r="P348" s="82"/>
      <c r="Q348" s="82"/>
      <c r="R348" s="82"/>
      <c r="S348" s="82"/>
      <c r="T348" s="82"/>
      <c r="U348" s="82"/>
      <c r="V348" s="83"/>
    </row>
    <row r="349" spans="3:22" s="66" customFormat="1" ht="39" customHeight="1">
      <c r="C349" s="82"/>
      <c r="D349" s="82"/>
      <c r="E349" s="82"/>
      <c r="F349" s="82"/>
      <c r="G349" s="82"/>
      <c r="H349" s="82"/>
      <c r="I349" s="82"/>
      <c r="J349" s="82"/>
      <c r="K349" s="82"/>
      <c r="L349" s="82"/>
      <c r="M349" s="82"/>
      <c r="N349" s="82"/>
      <c r="O349" s="82"/>
      <c r="P349" s="82"/>
      <c r="Q349" s="82"/>
      <c r="R349" s="82"/>
      <c r="S349" s="82"/>
      <c r="T349" s="82"/>
      <c r="U349" s="82"/>
      <c r="V349" s="83"/>
    </row>
    <row r="350" spans="3:22" s="66" customFormat="1" ht="39" customHeight="1">
      <c r="C350" s="82"/>
      <c r="D350" s="82"/>
      <c r="E350" s="82"/>
      <c r="F350" s="82"/>
      <c r="G350" s="82"/>
      <c r="H350" s="82"/>
      <c r="I350" s="82"/>
      <c r="J350" s="82"/>
      <c r="K350" s="82"/>
      <c r="L350" s="82"/>
      <c r="M350" s="82"/>
      <c r="N350" s="82"/>
      <c r="O350" s="82"/>
      <c r="P350" s="82"/>
      <c r="Q350" s="82"/>
      <c r="R350" s="82"/>
      <c r="S350" s="82"/>
      <c r="T350" s="82"/>
      <c r="U350" s="82"/>
      <c r="V350" s="83"/>
    </row>
    <row r="351" spans="3:22" s="66" customFormat="1" ht="39" customHeight="1">
      <c r="C351" s="82"/>
      <c r="D351" s="82"/>
      <c r="E351" s="82"/>
      <c r="F351" s="82"/>
      <c r="G351" s="82"/>
      <c r="H351" s="82"/>
      <c r="I351" s="82"/>
      <c r="J351" s="82"/>
      <c r="K351" s="82"/>
      <c r="L351" s="82"/>
      <c r="M351" s="82"/>
      <c r="N351" s="82"/>
      <c r="O351" s="82"/>
      <c r="P351" s="82"/>
      <c r="Q351" s="82"/>
      <c r="R351" s="82"/>
      <c r="S351" s="82"/>
      <c r="T351" s="82"/>
      <c r="U351" s="82"/>
      <c r="V351" s="83"/>
    </row>
    <row r="352" spans="3:22" s="66" customFormat="1" ht="39" customHeight="1">
      <c r="C352" s="82"/>
      <c r="D352" s="82"/>
      <c r="E352" s="82"/>
      <c r="F352" s="82"/>
      <c r="G352" s="82"/>
      <c r="H352" s="82"/>
      <c r="I352" s="82"/>
      <c r="J352" s="82"/>
      <c r="K352" s="82"/>
      <c r="L352" s="82"/>
      <c r="M352" s="82"/>
      <c r="N352" s="82"/>
      <c r="O352" s="82"/>
      <c r="P352" s="82"/>
      <c r="Q352" s="82"/>
      <c r="R352" s="82"/>
      <c r="S352" s="82"/>
      <c r="T352" s="82"/>
      <c r="U352" s="82"/>
      <c r="V352" s="83"/>
    </row>
    <row r="353" spans="3:22" s="66" customFormat="1" ht="39" customHeight="1">
      <c r="C353" s="82"/>
      <c r="D353" s="82"/>
      <c r="E353" s="82"/>
      <c r="F353" s="82"/>
      <c r="G353" s="82"/>
      <c r="H353" s="82"/>
      <c r="I353" s="82"/>
      <c r="J353" s="82"/>
      <c r="K353" s="82"/>
      <c r="L353" s="82"/>
      <c r="M353" s="82"/>
      <c r="N353" s="82"/>
      <c r="O353" s="82"/>
      <c r="P353" s="82"/>
      <c r="Q353" s="82"/>
      <c r="R353" s="82"/>
      <c r="S353" s="82"/>
      <c r="T353" s="82"/>
      <c r="U353" s="82"/>
      <c r="V353" s="83"/>
    </row>
    <row r="354" spans="3:22" s="66" customFormat="1" ht="39" customHeight="1">
      <c r="C354" s="82"/>
      <c r="D354" s="82"/>
      <c r="E354" s="82"/>
      <c r="F354" s="82"/>
      <c r="G354" s="82"/>
      <c r="H354" s="82"/>
      <c r="I354" s="82"/>
      <c r="J354" s="82"/>
      <c r="K354" s="82"/>
      <c r="L354" s="82"/>
      <c r="M354" s="82"/>
      <c r="N354" s="82"/>
      <c r="O354" s="82"/>
      <c r="P354" s="82"/>
      <c r="Q354" s="82"/>
      <c r="R354" s="82"/>
      <c r="S354" s="82"/>
      <c r="T354" s="82"/>
      <c r="U354" s="82"/>
      <c r="V354" s="83"/>
    </row>
    <row r="355" spans="3:22" s="66" customFormat="1" ht="39" customHeight="1">
      <c r="C355" s="82"/>
      <c r="D355" s="82"/>
      <c r="E355" s="82"/>
      <c r="F355" s="82"/>
      <c r="G355" s="82"/>
      <c r="H355" s="82"/>
      <c r="I355" s="82"/>
      <c r="J355" s="82"/>
      <c r="K355" s="82"/>
      <c r="L355" s="82"/>
      <c r="M355" s="82"/>
      <c r="N355" s="82"/>
      <c r="O355" s="82"/>
      <c r="P355" s="82"/>
      <c r="Q355" s="82"/>
      <c r="R355" s="82"/>
      <c r="S355" s="82"/>
      <c r="T355" s="82"/>
      <c r="U355" s="82"/>
      <c r="V355" s="83"/>
    </row>
    <row r="356" spans="3:22" s="66" customFormat="1" ht="39" customHeight="1">
      <c r="C356" s="82"/>
      <c r="D356" s="82"/>
      <c r="E356" s="82"/>
      <c r="F356" s="82"/>
      <c r="G356" s="82"/>
      <c r="H356" s="82"/>
      <c r="I356" s="82"/>
      <c r="J356" s="82"/>
      <c r="K356" s="82"/>
      <c r="L356" s="82"/>
      <c r="M356" s="82"/>
      <c r="N356" s="82"/>
      <c r="O356" s="82"/>
      <c r="P356" s="82"/>
      <c r="Q356" s="82"/>
      <c r="R356" s="82"/>
      <c r="S356" s="82"/>
      <c r="T356" s="82"/>
      <c r="U356" s="82"/>
      <c r="V356" s="83"/>
    </row>
    <row r="357" spans="3:22" s="66" customFormat="1" ht="39" customHeight="1">
      <c r="C357" s="82"/>
      <c r="D357" s="82"/>
      <c r="E357" s="82"/>
      <c r="F357" s="82"/>
      <c r="G357" s="82"/>
      <c r="H357" s="82"/>
      <c r="I357" s="82"/>
      <c r="J357" s="82"/>
      <c r="K357" s="82"/>
      <c r="L357" s="82"/>
      <c r="M357" s="82"/>
      <c r="N357" s="82"/>
      <c r="O357" s="82"/>
      <c r="P357" s="82"/>
      <c r="Q357" s="82"/>
      <c r="R357" s="82"/>
      <c r="S357" s="82"/>
      <c r="T357" s="82"/>
      <c r="U357" s="82"/>
      <c r="V357" s="83"/>
    </row>
    <row r="358" spans="3:22" s="66" customFormat="1" ht="39" customHeight="1">
      <c r="C358" s="82"/>
      <c r="D358" s="82"/>
      <c r="E358" s="82"/>
      <c r="F358" s="82"/>
      <c r="G358" s="82"/>
      <c r="H358" s="82"/>
      <c r="I358" s="82"/>
      <c r="J358" s="82"/>
      <c r="K358" s="82"/>
      <c r="L358" s="82"/>
      <c r="M358" s="82"/>
      <c r="N358" s="82"/>
      <c r="O358" s="82"/>
      <c r="P358" s="82"/>
      <c r="Q358" s="82"/>
      <c r="R358" s="82"/>
      <c r="S358" s="82"/>
      <c r="T358" s="82"/>
      <c r="U358" s="82"/>
      <c r="V358" s="83"/>
    </row>
    <row r="359" spans="3:22" s="66" customFormat="1" ht="39" customHeight="1">
      <c r="C359" s="82"/>
      <c r="D359" s="82"/>
      <c r="E359" s="82"/>
      <c r="F359" s="82"/>
      <c r="G359" s="82"/>
      <c r="H359" s="82"/>
      <c r="I359" s="82"/>
      <c r="J359" s="82"/>
      <c r="K359" s="82"/>
      <c r="L359" s="82"/>
      <c r="M359" s="82"/>
      <c r="N359" s="82"/>
      <c r="O359" s="82"/>
      <c r="P359" s="82"/>
      <c r="Q359" s="82"/>
      <c r="R359" s="82"/>
      <c r="S359" s="82"/>
      <c r="T359" s="82"/>
      <c r="U359" s="82"/>
      <c r="V359" s="83"/>
    </row>
    <row r="360" spans="3:22" s="66" customFormat="1" ht="39" customHeight="1">
      <c r="C360" s="82"/>
      <c r="D360" s="82"/>
      <c r="E360" s="82"/>
      <c r="F360" s="82"/>
      <c r="G360" s="82"/>
      <c r="H360" s="82"/>
      <c r="I360" s="82"/>
      <c r="J360" s="82"/>
      <c r="K360" s="82"/>
      <c r="L360" s="82"/>
      <c r="M360" s="82"/>
      <c r="N360" s="82"/>
      <c r="O360" s="82"/>
      <c r="P360" s="82"/>
      <c r="Q360" s="82"/>
      <c r="R360" s="82"/>
      <c r="S360" s="82"/>
      <c r="T360" s="82"/>
      <c r="U360" s="82"/>
      <c r="V360" s="83"/>
    </row>
    <row r="361" spans="3:22" s="66" customFormat="1" ht="39" customHeight="1">
      <c r="C361" s="82"/>
      <c r="D361" s="82"/>
      <c r="E361" s="82"/>
      <c r="F361" s="82"/>
      <c r="G361" s="82"/>
      <c r="H361" s="82"/>
      <c r="I361" s="82"/>
      <c r="J361" s="82"/>
      <c r="K361" s="82"/>
      <c r="L361" s="82"/>
      <c r="M361" s="82"/>
      <c r="N361" s="82"/>
      <c r="O361" s="82"/>
      <c r="P361" s="82"/>
      <c r="Q361" s="82"/>
      <c r="R361" s="82"/>
      <c r="S361" s="82"/>
      <c r="T361" s="82"/>
      <c r="U361" s="82"/>
      <c r="V361" s="83"/>
    </row>
    <row r="362" spans="3:22" s="66" customFormat="1" ht="39" customHeight="1">
      <c r="C362" s="82"/>
      <c r="D362" s="82"/>
      <c r="E362" s="82"/>
      <c r="F362" s="82"/>
      <c r="G362" s="82"/>
      <c r="H362" s="82"/>
      <c r="I362" s="82"/>
      <c r="J362" s="82"/>
      <c r="K362" s="82"/>
      <c r="L362" s="82"/>
      <c r="M362" s="82"/>
      <c r="N362" s="82"/>
      <c r="O362" s="82"/>
      <c r="P362" s="82"/>
      <c r="Q362" s="82"/>
      <c r="R362" s="82"/>
      <c r="S362" s="82"/>
      <c r="T362" s="82"/>
      <c r="U362" s="82"/>
      <c r="V362" s="83"/>
    </row>
    <row r="363" spans="3:22" s="66" customFormat="1" ht="39" customHeight="1">
      <c r="C363" s="82"/>
      <c r="D363" s="82"/>
      <c r="E363" s="82"/>
      <c r="F363" s="82"/>
      <c r="G363" s="82"/>
      <c r="H363" s="82"/>
      <c r="I363" s="82"/>
      <c r="J363" s="82"/>
      <c r="K363" s="82"/>
      <c r="L363" s="82"/>
      <c r="M363" s="82"/>
      <c r="N363" s="82"/>
      <c r="O363" s="82"/>
      <c r="P363" s="82"/>
      <c r="Q363" s="82"/>
      <c r="R363" s="82"/>
      <c r="S363" s="82"/>
      <c r="T363" s="82"/>
      <c r="U363" s="82"/>
      <c r="V363" s="83"/>
    </row>
    <row r="364" spans="3:22" s="66" customFormat="1" ht="39" customHeight="1">
      <c r="C364" s="82"/>
      <c r="D364" s="82"/>
      <c r="E364" s="82"/>
      <c r="F364" s="82"/>
      <c r="G364" s="82"/>
      <c r="H364" s="82"/>
      <c r="I364" s="82"/>
      <c r="J364" s="82"/>
      <c r="K364" s="82"/>
      <c r="L364" s="82"/>
      <c r="M364" s="82"/>
      <c r="N364" s="82"/>
      <c r="O364" s="82"/>
      <c r="P364" s="82"/>
      <c r="Q364" s="82"/>
      <c r="R364" s="82"/>
      <c r="S364" s="82"/>
      <c r="T364" s="82"/>
      <c r="U364" s="82"/>
      <c r="V364" s="83"/>
    </row>
    <row r="365" spans="3:22" s="66" customFormat="1" ht="39" customHeight="1">
      <c r="C365" s="82"/>
      <c r="D365" s="82"/>
      <c r="E365" s="82"/>
      <c r="F365" s="82"/>
      <c r="G365" s="82"/>
      <c r="H365" s="82"/>
      <c r="I365" s="82"/>
      <c r="J365" s="82"/>
      <c r="K365" s="82"/>
      <c r="L365" s="82"/>
      <c r="M365" s="82"/>
      <c r="N365" s="82"/>
      <c r="O365" s="82"/>
      <c r="P365" s="82"/>
      <c r="Q365" s="82"/>
      <c r="R365" s="82"/>
      <c r="S365" s="82"/>
      <c r="T365" s="82"/>
      <c r="U365" s="82"/>
      <c r="V365" s="83"/>
    </row>
    <row r="366" spans="3:22" s="66" customFormat="1" ht="39" customHeight="1">
      <c r="C366" s="82"/>
      <c r="D366" s="82"/>
      <c r="E366" s="82"/>
      <c r="F366" s="82"/>
      <c r="G366" s="82"/>
      <c r="H366" s="82"/>
      <c r="I366" s="82"/>
      <c r="J366" s="82"/>
      <c r="K366" s="82"/>
      <c r="L366" s="82"/>
      <c r="M366" s="82"/>
      <c r="N366" s="82"/>
      <c r="O366" s="82"/>
      <c r="P366" s="82"/>
      <c r="Q366" s="82"/>
      <c r="R366" s="82"/>
      <c r="S366" s="82"/>
      <c r="T366" s="82"/>
      <c r="U366" s="82"/>
      <c r="V366" s="83"/>
    </row>
    <row r="367" spans="3:22" s="66" customFormat="1" ht="39" customHeight="1">
      <c r="C367" s="82"/>
      <c r="D367" s="82"/>
      <c r="E367" s="82"/>
      <c r="F367" s="82"/>
      <c r="G367" s="82"/>
      <c r="H367" s="82"/>
      <c r="I367" s="82"/>
      <c r="J367" s="82"/>
      <c r="K367" s="82"/>
      <c r="L367" s="82"/>
      <c r="M367" s="82"/>
      <c r="N367" s="82"/>
      <c r="O367" s="82"/>
      <c r="P367" s="82"/>
      <c r="Q367" s="82"/>
      <c r="R367" s="82"/>
      <c r="S367" s="82"/>
      <c r="T367" s="82"/>
      <c r="U367" s="82"/>
      <c r="V367" s="83"/>
    </row>
    <row r="368" spans="3:22" s="66" customFormat="1" ht="39" customHeight="1">
      <c r="C368" s="82"/>
      <c r="D368" s="82"/>
      <c r="E368" s="82"/>
      <c r="F368" s="82"/>
      <c r="G368" s="82"/>
      <c r="H368" s="82"/>
      <c r="I368" s="82"/>
      <c r="J368" s="82"/>
      <c r="K368" s="82"/>
      <c r="L368" s="82"/>
      <c r="M368" s="82"/>
      <c r="N368" s="82"/>
      <c r="O368" s="82"/>
      <c r="P368" s="82"/>
      <c r="Q368" s="82"/>
      <c r="R368" s="82"/>
      <c r="S368" s="82"/>
      <c r="T368" s="82"/>
      <c r="U368" s="82"/>
      <c r="V368" s="83"/>
    </row>
    <row r="369" spans="3:22" s="66" customFormat="1" ht="39" customHeight="1">
      <c r="C369" s="82"/>
      <c r="D369" s="82"/>
      <c r="E369" s="82"/>
      <c r="F369" s="82"/>
      <c r="G369" s="82"/>
      <c r="H369" s="82"/>
      <c r="I369" s="82"/>
      <c r="J369" s="82"/>
      <c r="K369" s="82"/>
      <c r="L369" s="82"/>
      <c r="M369" s="82"/>
      <c r="N369" s="82"/>
      <c r="O369" s="82"/>
      <c r="P369" s="82"/>
      <c r="Q369" s="82"/>
      <c r="R369" s="82"/>
      <c r="S369" s="82"/>
      <c r="T369" s="82"/>
      <c r="U369" s="82"/>
      <c r="V369" s="83"/>
    </row>
    <row r="370" spans="3:22" s="66" customFormat="1" ht="39" customHeight="1">
      <c r="C370" s="82"/>
      <c r="D370" s="82"/>
      <c r="E370" s="82"/>
      <c r="F370" s="82"/>
      <c r="G370" s="82"/>
      <c r="H370" s="82"/>
      <c r="I370" s="82"/>
      <c r="J370" s="82"/>
      <c r="K370" s="82"/>
      <c r="L370" s="82"/>
      <c r="M370" s="82"/>
      <c r="N370" s="82"/>
      <c r="O370" s="82"/>
      <c r="P370" s="82"/>
      <c r="Q370" s="82"/>
      <c r="R370" s="82"/>
      <c r="S370" s="82"/>
      <c r="T370" s="82"/>
      <c r="U370" s="82"/>
      <c r="V370" s="83"/>
    </row>
    <row r="371" spans="3:22" s="66" customFormat="1" ht="39" customHeight="1">
      <c r="C371" s="82"/>
      <c r="D371" s="82"/>
      <c r="E371" s="82"/>
      <c r="F371" s="82"/>
      <c r="G371" s="82"/>
      <c r="H371" s="82"/>
      <c r="I371" s="82"/>
      <c r="J371" s="82"/>
      <c r="K371" s="82"/>
      <c r="L371" s="82"/>
      <c r="M371" s="82"/>
      <c r="N371" s="82"/>
      <c r="O371" s="82"/>
      <c r="P371" s="82"/>
      <c r="Q371" s="82"/>
      <c r="R371" s="82"/>
      <c r="S371" s="82"/>
      <c r="T371" s="82"/>
      <c r="U371" s="82"/>
      <c r="V371" s="83"/>
    </row>
    <row r="372" spans="3:22" s="66" customFormat="1" ht="39" customHeight="1">
      <c r="C372" s="82"/>
      <c r="D372" s="82"/>
      <c r="E372" s="82"/>
      <c r="F372" s="82"/>
      <c r="G372" s="82"/>
      <c r="H372" s="82"/>
      <c r="I372" s="82"/>
      <c r="J372" s="82"/>
      <c r="K372" s="82"/>
      <c r="L372" s="82"/>
      <c r="M372" s="82"/>
      <c r="N372" s="82"/>
      <c r="O372" s="82"/>
      <c r="P372" s="82"/>
      <c r="Q372" s="82"/>
      <c r="R372" s="82"/>
      <c r="S372" s="82"/>
      <c r="T372" s="82"/>
      <c r="U372" s="82"/>
      <c r="V372" s="83"/>
    </row>
    <row r="373" spans="3:22" s="66" customFormat="1" ht="39" customHeight="1">
      <c r="C373" s="82"/>
      <c r="D373" s="82"/>
      <c r="E373" s="82"/>
      <c r="F373" s="82"/>
      <c r="G373" s="82"/>
      <c r="H373" s="82"/>
      <c r="I373" s="82"/>
      <c r="J373" s="82"/>
      <c r="K373" s="82"/>
      <c r="L373" s="82"/>
      <c r="M373" s="82"/>
      <c r="N373" s="82"/>
      <c r="O373" s="82"/>
      <c r="P373" s="82"/>
      <c r="Q373" s="82"/>
      <c r="R373" s="82"/>
      <c r="S373" s="82"/>
      <c r="T373" s="82"/>
      <c r="U373" s="82"/>
      <c r="V373" s="83"/>
    </row>
    <row r="374" spans="3:22" s="66" customFormat="1" ht="39" customHeight="1">
      <c r="C374" s="82"/>
      <c r="D374" s="82"/>
      <c r="E374" s="82"/>
      <c r="F374" s="82"/>
      <c r="G374" s="82"/>
      <c r="H374" s="82"/>
      <c r="I374" s="82"/>
      <c r="J374" s="82"/>
      <c r="K374" s="82"/>
      <c r="L374" s="82"/>
      <c r="M374" s="82"/>
      <c r="N374" s="82"/>
      <c r="O374" s="82"/>
      <c r="P374" s="82"/>
      <c r="Q374" s="82"/>
      <c r="R374" s="82"/>
      <c r="S374" s="82"/>
      <c r="T374" s="82"/>
      <c r="U374" s="82"/>
      <c r="V374" s="83"/>
    </row>
    <row r="375" spans="3:22" s="66" customFormat="1" ht="39" customHeight="1">
      <c r="C375" s="82"/>
      <c r="D375" s="82"/>
      <c r="E375" s="82"/>
      <c r="F375" s="82"/>
      <c r="G375" s="82"/>
      <c r="H375" s="82"/>
      <c r="I375" s="82"/>
      <c r="J375" s="82"/>
      <c r="K375" s="82"/>
      <c r="L375" s="82"/>
      <c r="M375" s="82"/>
      <c r="N375" s="82"/>
      <c r="O375" s="82"/>
      <c r="P375" s="82"/>
      <c r="Q375" s="82"/>
      <c r="R375" s="82"/>
      <c r="S375" s="82"/>
      <c r="T375" s="82"/>
      <c r="U375" s="82"/>
      <c r="V375" s="83"/>
    </row>
    <row r="376" spans="3:22" s="66" customFormat="1" ht="39" customHeight="1">
      <c r="C376" s="82"/>
      <c r="D376" s="82"/>
      <c r="E376" s="82"/>
      <c r="F376" s="82"/>
      <c r="G376" s="82"/>
      <c r="H376" s="82"/>
      <c r="I376" s="82"/>
      <c r="J376" s="82"/>
      <c r="K376" s="82"/>
      <c r="L376" s="82"/>
      <c r="M376" s="82"/>
      <c r="N376" s="82"/>
      <c r="O376" s="82"/>
      <c r="P376" s="82"/>
      <c r="Q376" s="82"/>
      <c r="R376" s="82"/>
      <c r="S376" s="82"/>
      <c r="T376" s="82"/>
      <c r="U376" s="82"/>
      <c r="V376" s="83"/>
    </row>
    <row r="377" spans="3:22" s="66" customFormat="1" ht="39" customHeight="1">
      <c r="C377" s="82"/>
      <c r="D377" s="82"/>
      <c r="E377" s="82"/>
      <c r="F377" s="82"/>
      <c r="G377" s="82"/>
      <c r="H377" s="82"/>
      <c r="I377" s="82"/>
      <c r="J377" s="82"/>
      <c r="K377" s="82"/>
      <c r="L377" s="82"/>
      <c r="M377" s="82"/>
      <c r="N377" s="82"/>
      <c r="O377" s="82"/>
      <c r="P377" s="82"/>
      <c r="Q377" s="82"/>
      <c r="R377" s="82"/>
      <c r="S377" s="82"/>
      <c r="T377" s="82"/>
      <c r="U377" s="82"/>
      <c r="V377" s="83"/>
    </row>
    <row r="378" spans="3:22" s="66" customFormat="1" ht="39" customHeight="1">
      <c r="C378" s="82"/>
      <c r="D378" s="82"/>
      <c r="E378" s="82"/>
      <c r="F378" s="82"/>
      <c r="G378" s="82"/>
      <c r="H378" s="82"/>
      <c r="I378" s="82"/>
      <c r="J378" s="82"/>
      <c r="K378" s="82"/>
      <c r="L378" s="82"/>
      <c r="M378" s="82"/>
      <c r="N378" s="82"/>
      <c r="O378" s="82"/>
      <c r="P378" s="82"/>
      <c r="Q378" s="82"/>
      <c r="R378" s="82"/>
      <c r="S378" s="82"/>
      <c r="T378" s="82"/>
      <c r="U378" s="82"/>
      <c r="V378" s="83"/>
    </row>
    <row r="379" spans="3:22" s="66" customFormat="1" ht="39" customHeight="1">
      <c r="C379" s="82"/>
      <c r="D379" s="82"/>
      <c r="E379" s="82"/>
      <c r="F379" s="82"/>
      <c r="G379" s="82"/>
      <c r="H379" s="82"/>
      <c r="I379" s="82"/>
      <c r="J379" s="82"/>
      <c r="K379" s="82"/>
      <c r="L379" s="82"/>
      <c r="M379" s="82"/>
      <c r="N379" s="82"/>
      <c r="O379" s="82"/>
      <c r="P379" s="82"/>
      <c r="Q379" s="82"/>
      <c r="R379" s="82"/>
      <c r="S379" s="82"/>
      <c r="T379" s="82"/>
      <c r="U379" s="82"/>
      <c r="V379" s="83"/>
    </row>
    <row r="380" spans="3:22" s="66" customFormat="1" ht="39" customHeight="1">
      <c r="C380" s="82"/>
      <c r="D380" s="82"/>
      <c r="E380" s="82"/>
      <c r="F380" s="82"/>
      <c r="G380" s="82"/>
      <c r="H380" s="82"/>
      <c r="I380" s="82"/>
      <c r="J380" s="82"/>
      <c r="K380" s="82"/>
      <c r="L380" s="82"/>
      <c r="M380" s="82"/>
      <c r="N380" s="82"/>
      <c r="O380" s="82"/>
      <c r="P380" s="82"/>
      <c r="Q380" s="82"/>
      <c r="R380" s="82"/>
      <c r="S380" s="82"/>
      <c r="T380" s="82"/>
      <c r="U380" s="82"/>
      <c r="V380" s="83"/>
    </row>
    <row r="381" spans="3:22" s="66" customFormat="1" ht="39" customHeight="1">
      <c r="C381" s="82"/>
      <c r="D381" s="82"/>
      <c r="E381" s="82"/>
      <c r="F381" s="82"/>
      <c r="G381" s="82"/>
      <c r="H381" s="82"/>
      <c r="I381" s="82"/>
      <c r="J381" s="82"/>
      <c r="K381" s="82"/>
      <c r="L381" s="82"/>
      <c r="M381" s="82"/>
      <c r="N381" s="82"/>
      <c r="O381" s="82"/>
      <c r="P381" s="82"/>
      <c r="Q381" s="82"/>
      <c r="R381" s="82"/>
      <c r="S381" s="82"/>
      <c r="T381" s="82"/>
      <c r="U381" s="82"/>
      <c r="V381" s="83"/>
    </row>
    <row r="382" spans="3:22" s="66" customFormat="1" ht="39" customHeight="1">
      <c r="C382" s="82"/>
      <c r="D382" s="82"/>
      <c r="E382" s="82"/>
      <c r="F382" s="82"/>
      <c r="G382" s="82"/>
      <c r="H382" s="82"/>
      <c r="I382" s="82"/>
      <c r="J382" s="82"/>
      <c r="K382" s="82"/>
      <c r="L382" s="82"/>
      <c r="M382" s="82"/>
      <c r="N382" s="82"/>
      <c r="O382" s="82"/>
      <c r="P382" s="82"/>
      <c r="Q382" s="82"/>
      <c r="R382" s="82"/>
      <c r="S382" s="82"/>
      <c r="T382" s="82"/>
      <c r="U382" s="82"/>
      <c r="V382" s="83"/>
    </row>
    <row r="383" spans="3:22" s="66" customFormat="1" ht="39" customHeight="1">
      <c r="C383" s="82"/>
      <c r="D383" s="82"/>
      <c r="E383" s="82"/>
      <c r="F383" s="82"/>
      <c r="G383" s="82"/>
      <c r="H383" s="82"/>
      <c r="I383" s="82"/>
      <c r="J383" s="82"/>
      <c r="K383" s="82"/>
      <c r="L383" s="82"/>
      <c r="M383" s="82"/>
      <c r="N383" s="82"/>
      <c r="O383" s="82"/>
      <c r="P383" s="82"/>
      <c r="Q383" s="82"/>
      <c r="R383" s="82"/>
      <c r="S383" s="82"/>
      <c r="T383" s="82"/>
      <c r="U383" s="82"/>
      <c r="V383" s="83"/>
    </row>
    <row r="384" spans="3:22" s="66" customFormat="1" ht="39" customHeight="1">
      <c r="C384" s="82"/>
      <c r="D384" s="82"/>
      <c r="E384" s="82"/>
      <c r="F384" s="82"/>
      <c r="G384" s="82"/>
      <c r="H384" s="82"/>
      <c r="I384" s="82"/>
      <c r="J384" s="82"/>
      <c r="K384" s="82"/>
      <c r="L384" s="82"/>
      <c r="M384" s="82"/>
      <c r="N384" s="82"/>
      <c r="O384" s="82"/>
      <c r="P384" s="82"/>
      <c r="Q384" s="82"/>
      <c r="R384" s="82"/>
      <c r="S384" s="82"/>
      <c r="T384" s="82"/>
      <c r="U384" s="82"/>
      <c r="V384" s="83"/>
    </row>
    <row r="385" spans="3:22" s="66" customFormat="1" ht="39" customHeight="1">
      <c r="C385" s="82"/>
      <c r="D385" s="82"/>
      <c r="E385" s="82"/>
      <c r="F385" s="82"/>
      <c r="G385" s="82"/>
      <c r="H385" s="82"/>
      <c r="I385" s="82"/>
      <c r="J385" s="82"/>
      <c r="K385" s="82"/>
      <c r="L385" s="82"/>
      <c r="M385" s="82"/>
      <c r="N385" s="82"/>
      <c r="O385" s="82"/>
      <c r="P385" s="82"/>
      <c r="Q385" s="82"/>
      <c r="R385" s="82"/>
      <c r="S385" s="82"/>
      <c r="T385" s="82"/>
      <c r="U385" s="82"/>
      <c r="V385" s="83"/>
    </row>
    <row r="386" spans="3:22" s="66" customFormat="1" ht="39" customHeight="1">
      <c r="C386" s="82"/>
      <c r="D386" s="82"/>
      <c r="E386" s="82"/>
      <c r="F386" s="82"/>
      <c r="G386" s="82"/>
      <c r="H386" s="82"/>
      <c r="I386" s="82"/>
      <c r="J386" s="82"/>
      <c r="K386" s="82"/>
      <c r="L386" s="82"/>
      <c r="M386" s="82"/>
      <c r="N386" s="82"/>
      <c r="O386" s="82"/>
      <c r="P386" s="82"/>
      <c r="Q386" s="82"/>
      <c r="R386" s="82"/>
      <c r="S386" s="82"/>
      <c r="T386" s="82"/>
      <c r="U386" s="82"/>
      <c r="V386" s="83"/>
    </row>
    <row r="387" spans="3:22" s="66" customFormat="1" ht="39" customHeight="1">
      <c r="C387" s="82"/>
      <c r="D387" s="82"/>
      <c r="E387" s="82"/>
      <c r="F387" s="82"/>
      <c r="G387" s="82"/>
      <c r="H387" s="82"/>
      <c r="I387" s="82"/>
      <c r="J387" s="82"/>
      <c r="K387" s="82"/>
      <c r="L387" s="82"/>
      <c r="M387" s="82"/>
      <c r="N387" s="82"/>
      <c r="O387" s="82"/>
      <c r="P387" s="82"/>
      <c r="Q387" s="82"/>
      <c r="R387" s="82"/>
      <c r="S387" s="82"/>
      <c r="T387" s="82"/>
      <c r="U387" s="82"/>
      <c r="V387" s="83"/>
    </row>
    <row r="388" spans="3:22" s="66" customFormat="1" ht="39" customHeight="1">
      <c r="C388" s="82"/>
      <c r="D388" s="82"/>
      <c r="E388" s="82"/>
      <c r="F388" s="82"/>
      <c r="G388" s="82"/>
      <c r="H388" s="82"/>
      <c r="I388" s="82"/>
      <c r="J388" s="82"/>
      <c r="K388" s="82"/>
      <c r="L388" s="82"/>
      <c r="M388" s="82"/>
      <c r="N388" s="82"/>
      <c r="O388" s="82"/>
      <c r="P388" s="82"/>
      <c r="Q388" s="82"/>
      <c r="R388" s="82"/>
      <c r="S388" s="82"/>
      <c r="T388" s="82"/>
      <c r="U388" s="82"/>
      <c r="V388" s="83"/>
    </row>
    <row r="389" spans="3:22" s="66" customFormat="1" ht="39" customHeight="1">
      <c r="C389" s="82"/>
      <c r="D389" s="82"/>
      <c r="E389" s="82"/>
      <c r="F389" s="82"/>
      <c r="G389" s="82"/>
      <c r="H389" s="82"/>
      <c r="I389" s="82"/>
      <c r="J389" s="82"/>
      <c r="K389" s="82"/>
      <c r="L389" s="82"/>
      <c r="M389" s="82"/>
      <c r="N389" s="82"/>
      <c r="O389" s="82"/>
      <c r="P389" s="82"/>
      <c r="Q389" s="82"/>
      <c r="R389" s="82"/>
      <c r="S389" s="82"/>
      <c r="T389" s="82"/>
      <c r="U389" s="82"/>
      <c r="V389" s="83"/>
    </row>
    <row r="390" spans="3:22" s="66" customFormat="1" ht="39" customHeight="1">
      <c r="C390" s="82"/>
      <c r="D390" s="82"/>
      <c r="E390" s="82"/>
      <c r="F390" s="82"/>
      <c r="G390" s="82"/>
      <c r="H390" s="82"/>
      <c r="I390" s="82"/>
      <c r="J390" s="82"/>
      <c r="K390" s="82"/>
      <c r="L390" s="82"/>
      <c r="M390" s="82"/>
      <c r="N390" s="82"/>
      <c r="O390" s="82"/>
      <c r="P390" s="82"/>
      <c r="Q390" s="82"/>
      <c r="R390" s="82"/>
      <c r="S390" s="82"/>
      <c r="T390" s="82"/>
      <c r="U390" s="82"/>
      <c r="V390" s="83"/>
    </row>
    <row r="391" spans="3:22" s="66" customFormat="1" ht="39" customHeight="1">
      <c r="C391" s="82"/>
      <c r="D391" s="82"/>
      <c r="E391" s="82"/>
      <c r="F391" s="82"/>
      <c r="G391" s="82"/>
      <c r="H391" s="82"/>
      <c r="I391" s="82"/>
      <c r="J391" s="82"/>
      <c r="K391" s="82"/>
      <c r="L391" s="82"/>
      <c r="M391" s="82"/>
      <c r="N391" s="82"/>
      <c r="O391" s="82"/>
      <c r="P391" s="82"/>
      <c r="Q391" s="82"/>
      <c r="R391" s="82"/>
      <c r="S391" s="82"/>
      <c r="T391" s="82"/>
      <c r="U391" s="82"/>
      <c r="V391" s="83"/>
    </row>
    <row r="392" spans="3:22" s="66" customFormat="1" ht="39" customHeight="1">
      <c r="C392" s="82"/>
      <c r="D392" s="82"/>
      <c r="E392" s="82"/>
      <c r="F392" s="82"/>
      <c r="G392" s="82"/>
      <c r="H392" s="82"/>
      <c r="I392" s="82"/>
      <c r="J392" s="82"/>
      <c r="K392" s="82"/>
      <c r="L392" s="82"/>
      <c r="M392" s="82"/>
      <c r="N392" s="82"/>
      <c r="O392" s="82"/>
      <c r="P392" s="82"/>
      <c r="Q392" s="82"/>
      <c r="R392" s="82"/>
      <c r="S392" s="82"/>
      <c r="T392" s="82"/>
      <c r="U392" s="82"/>
      <c r="V392" s="83"/>
    </row>
    <row r="393" spans="3:22" s="66" customFormat="1" ht="39" customHeight="1">
      <c r="C393" s="82"/>
      <c r="D393" s="82"/>
      <c r="E393" s="82"/>
      <c r="F393" s="82"/>
      <c r="G393" s="82"/>
      <c r="H393" s="82"/>
      <c r="I393" s="82"/>
      <c r="J393" s="82"/>
      <c r="K393" s="82"/>
      <c r="L393" s="82"/>
      <c r="M393" s="82"/>
      <c r="N393" s="82"/>
      <c r="O393" s="82"/>
      <c r="P393" s="82"/>
      <c r="Q393" s="82"/>
      <c r="R393" s="82"/>
      <c r="S393" s="82"/>
      <c r="T393" s="82"/>
      <c r="U393" s="82"/>
      <c r="V393" s="83"/>
    </row>
    <row r="394" spans="3:22" s="66" customFormat="1" ht="39" customHeight="1">
      <c r="C394" s="82"/>
      <c r="D394" s="82"/>
      <c r="E394" s="82"/>
      <c r="F394" s="82"/>
      <c r="G394" s="82"/>
      <c r="H394" s="82"/>
      <c r="I394" s="82"/>
      <c r="J394" s="82"/>
      <c r="K394" s="82"/>
      <c r="L394" s="82"/>
      <c r="M394" s="82"/>
      <c r="N394" s="82"/>
      <c r="O394" s="82"/>
      <c r="P394" s="82"/>
      <c r="Q394" s="82"/>
      <c r="R394" s="82"/>
      <c r="S394" s="82"/>
      <c r="T394" s="82"/>
      <c r="U394" s="82"/>
      <c r="V394" s="83"/>
    </row>
    <row r="395" spans="3:22" s="66" customFormat="1" ht="39" customHeight="1">
      <c r="C395" s="82"/>
      <c r="D395" s="82"/>
      <c r="E395" s="82"/>
      <c r="F395" s="82"/>
      <c r="G395" s="82"/>
      <c r="H395" s="82"/>
      <c r="I395" s="82"/>
      <c r="J395" s="82"/>
      <c r="K395" s="82"/>
      <c r="L395" s="82"/>
      <c r="M395" s="82"/>
      <c r="N395" s="82"/>
      <c r="O395" s="82"/>
      <c r="P395" s="82"/>
      <c r="Q395" s="82"/>
      <c r="R395" s="82"/>
      <c r="S395" s="82"/>
      <c r="T395" s="82"/>
      <c r="U395" s="82"/>
      <c r="V395" s="83"/>
    </row>
    <row r="396" spans="3:22" s="66" customFormat="1" ht="39" customHeight="1">
      <c r="C396" s="82"/>
      <c r="D396" s="82"/>
      <c r="E396" s="82"/>
      <c r="F396" s="82"/>
      <c r="G396" s="82"/>
      <c r="H396" s="82"/>
      <c r="I396" s="82"/>
      <c r="J396" s="82"/>
      <c r="K396" s="82"/>
      <c r="L396" s="82"/>
      <c r="M396" s="82"/>
      <c r="N396" s="82"/>
      <c r="O396" s="82"/>
      <c r="P396" s="82"/>
      <c r="Q396" s="82"/>
      <c r="R396" s="82"/>
      <c r="S396" s="82"/>
      <c r="T396" s="82"/>
      <c r="U396" s="82"/>
      <c r="V396" s="83"/>
    </row>
    <row r="397" spans="3:22" s="66" customFormat="1" ht="39" customHeight="1">
      <c r="C397" s="82"/>
      <c r="D397" s="82"/>
      <c r="E397" s="82"/>
      <c r="F397" s="82"/>
      <c r="G397" s="82"/>
      <c r="H397" s="82"/>
      <c r="I397" s="82"/>
      <c r="J397" s="82"/>
      <c r="K397" s="82"/>
      <c r="L397" s="82"/>
      <c r="M397" s="82"/>
      <c r="N397" s="82"/>
      <c r="O397" s="82"/>
      <c r="P397" s="82"/>
      <c r="Q397" s="82"/>
      <c r="R397" s="82"/>
      <c r="S397" s="82"/>
      <c r="T397" s="82"/>
      <c r="U397" s="82"/>
      <c r="V397" s="83"/>
    </row>
    <row r="398" spans="3:22" s="66" customFormat="1" ht="39" customHeight="1">
      <c r="C398" s="82"/>
      <c r="D398" s="82"/>
      <c r="E398" s="82"/>
      <c r="F398" s="82"/>
      <c r="G398" s="82"/>
      <c r="H398" s="82"/>
      <c r="I398" s="82"/>
      <c r="J398" s="82"/>
      <c r="K398" s="82"/>
      <c r="L398" s="82"/>
      <c r="M398" s="82"/>
      <c r="N398" s="82"/>
      <c r="O398" s="82"/>
      <c r="P398" s="82"/>
      <c r="Q398" s="82"/>
      <c r="R398" s="82"/>
      <c r="S398" s="82"/>
      <c r="T398" s="82"/>
      <c r="U398" s="82"/>
      <c r="V398" s="83"/>
    </row>
    <row r="399" spans="3:22" s="66" customFormat="1" ht="39" customHeight="1">
      <c r="C399" s="82"/>
      <c r="D399" s="82"/>
      <c r="E399" s="82"/>
      <c r="F399" s="82"/>
      <c r="G399" s="82"/>
      <c r="H399" s="82"/>
      <c r="I399" s="82"/>
      <c r="J399" s="82"/>
      <c r="K399" s="82"/>
      <c r="L399" s="82"/>
      <c r="M399" s="82"/>
      <c r="N399" s="82"/>
      <c r="O399" s="82"/>
      <c r="P399" s="82"/>
      <c r="Q399" s="82"/>
      <c r="R399" s="82"/>
      <c r="S399" s="82"/>
      <c r="T399" s="82"/>
      <c r="U399" s="82"/>
      <c r="V399" s="83"/>
    </row>
    <row r="400" spans="3:22" s="66" customFormat="1" ht="39" customHeight="1">
      <c r="C400" s="82"/>
      <c r="D400" s="82"/>
      <c r="E400" s="82"/>
      <c r="F400" s="82"/>
      <c r="G400" s="82"/>
      <c r="H400" s="82"/>
      <c r="I400" s="82"/>
      <c r="J400" s="82"/>
      <c r="K400" s="82"/>
      <c r="L400" s="82"/>
      <c r="M400" s="82"/>
      <c r="N400" s="82"/>
      <c r="O400" s="82"/>
      <c r="P400" s="82"/>
      <c r="Q400" s="82"/>
      <c r="R400" s="82"/>
      <c r="S400" s="82"/>
      <c r="T400" s="82"/>
      <c r="U400" s="82"/>
      <c r="V400" s="83"/>
    </row>
    <row r="401" spans="3:22" s="66" customFormat="1" ht="39" customHeight="1">
      <c r="C401" s="82"/>
      <c r="D401" s="82"/>
      <c r="E401" s="82"/>
      <c r="F401" s="82"/>
      <c r="G401" s="82"/>
      <c r="H401" s="82"/>
      <c r="I401" s="82"/>
      <c r="J401" s="82"/>
      <c r="K401" s="82"/>
      <c r="L401" s="82"/>
      <c r="M401" s="82"/>
      <c r="N401" s="82"/>
      <c r="O401" s="82"/>
      <c r="P401" s="82"/>
      <c r="Q401" s="82"/>
      <c r="R401" s="82"/>
      <c r="S401" s="82"/>
      <c r="T401" s="82"/>
      <c r="U401" s="82"/>
      <c r="V401" s="83"/>
    </row>
    <row r="402" spans="3:22" s="66" customFormat="1" ht="39" customHeight="1">
      <c r="C402" s="82"/>
      <c r="D402" s="82"/>
      <c r="E402" s="82"/>
      <c r="F402" s="82"/>
      <c r="G402" s="82"/>
      <c r="H402" s="82"/>
      <c r="I402" s="82"/>
      <c r="J402" s="82"/>
      <c r="K402" s="82"/>
      <c r="L402" s="82"/>
      <c r="M402" s="82"/>
      <c r="N402" s="82"/>
      <c r="O402" s="82"/>
      <c r="P402" s="82"/>
      <c r="Q402" s="82"/>
      <c r="R402" s="82"/>
      <c r="S402" s="82"/>
      <c r="T402" s="82"/>
      <c r="U402" s="82"/>
      <c r="V402" s="83"/>
    </row>
    <row r="403" spans="3:22" s="66" customFormat="1" ht="39" customHeight="1">
      <c r="C403" s="82"/>
      <c r="D403" s="82"/>
      <c r="E403" s="82"/>
      <c r="F403" s="82"/>
      <c r="G403" s="82"/>
      <c r="H403" s="82"/>
      <c r="I403" s="82"/>
      <c r="J403" s="82"/>
      <c r="K403" s="82"/>
      <c r="L403" s="82"/>
      <c r="M403" s="82"/>
      <c r="N403" s="82"/>
      <c r="O403" s="82"/>
      <c r="P403" s="82"/>
      <c r="Q403" s="82"/>
      <c r="R403" s="82"/>
      <c r="S403" s="82"/>
      <c r="T403" s="82"/>
      <c r="U403" s="82"/>
      <c r="V403" s="83"/>
    </row>
    <row r="404" spans="3:22" s="66" customFormat="1" ht="39" customHeight="1">
      <c r="C404" s="82"/>
      <c r="D404" s="82"/>
      <c r="E404" s="82"/>
      <c r="F404" s="82"/>
      <c r="G404" s="82"/>
      <c r="H404" s="82"/>
      <c r="I404" s="82"/>
      <c r="J404" s="82"/>
      <c r="K404" s="82"/>
      <c r="L404" s="82"/>
      <c r="M404" s="82"/>
      <c r="N404" s="82"/>
      <c r="O404" s="82"/>
      <c r="P404" s="82"/>
      <c r="Q404" s="82"/>
      <c r="R404" s="82"/>
      <c r="S404" s="82"/>
      <c r="T404" s="82"/>
      <c r="U404" s="82"/>
      <c r="V404" s="83"/>
    </row>
    <row r="405" spans="3:22" s="66" customFormat="1" ht="39" customHeight="1">
      <c r="C405" s="82"/>
      <c r="D405" s="82"/>
      <c r="E405" s="82"/>
      <c r="F405" s="82"/>
      <c r="G405" s="82"/>
      <c r="H405" s="82"/>
      <c r="I405" s="82"/>
      <c r="J405" s="82"/>
      <c r="K405" s="82"/>
      <c r="L405" s="82"/>
      <c r="M405" s="82"/>
      <c r="N405" s="82"/>
      <c r="O405" s="82"/>
      <c r="P405" s="82"/>
      <c r="Q405" s="82"/>
      <c r="R405" s="82"/>
      <c r="S405" s="82"/>
      <c r="T405" s="82"/>
      <c r="U405" s="82"/>
      <c r="V405" s="83"/>
    </row>
    <row r="406" spans="3:22" s="66" customFormat="1" ht="39" customHeight="1">
      <c r="C406" s="82"/>
      <c r="D406" s="82"/>
      <c r="E406" s="82"/>
      <c r="F406" s="82"/>
      <c r="G406" s="82"/>
      <c r="H406" s="82"/>
      <c r="I406" s="82"/>
      <c r="J406" s="82"/>
      <c r="K406" s="82"/>
      <c r="L406" s="82"/>
      <c r="M406" s="82"/>
      <c r="N406" s="82"/>
      <c r="O406" s="82"/>
      <c r="P406" s="82"/>
      <c r="Q406" s="82"/>
      <c r="R406" s="82"/>
      <c r="S406" s="82"/>
      <c r="T406" s="82"/>
      <c r="U406" s="82"/>
      <c r="V406" s="83"/>
    </row>
    <row r="407" spans="3:22" s="66" customFormat="1" ht="39" customHeight="1">
      <c r="C407" s="82"/>
      <c r="D407" s="82"/>
      <c r="E407" s="82"/>
      <c r="F407" s="82"/>
      <c r="G407" s="82"/>
      <c r="H407" s="82"/>
      <c r="I407" s="82"/>
      <c r="J407" s="82"/>
      <c r="K407" s="82"/>
      <c r="L407" s="82"/>
      <c r="M407" s="82"/>
      <c r="N407" s="82"/>
      <c r="O407" s="82"/>
      <c r="P407" s="82"/>
      <c r="Q407" s="82"/>
      <c r="R407" s="82"/>
      <c r="S407" s="82"/>
      <c r="T407" s="82"/>
      <c r="U407" s="82"/>
      <c r="V407" s="83"/>
    </row>
    <row r="408" spans="3:22" s="66" customFormat="1" ht="39" customHeight="1">
      <c r="C408" s="82"/>
      <c r="D408" s="82"/>
      <c r="E408" s="82"/>
      <c r="F408" s="82"/>
      <c r="G408" s="82"/>
      <c r="H408" s="82"/>
      <c r="I408" s="82"/>
      <c r="J408" s="82"/>
      <c r="K408" s="82"/>
      <c r="L408" s="82"/>
      <c r="M408" s="82"/>
      <c r="N408" s="82"/>
      <c r="O408" s="82"/>
      <c r="P408" s="82"/>
      <c r="Q408" s="82"/>
      <c r="R408" s="82"/>
      <c r="S408" s="82"/>
      <c r="T408" s="82"/>
      <c r="U408" s="82"/>
      <c r="V408" s="83"/>
    </row>
    <row r="409" spans="3:22" s="66" customFormat="1" ht="39" customHeight="1">
      <c r="C409" s="82"/>
      <c r="D409" s="82"/>
      <c r="E409" s="82"/>
      <c r="F409" s="82"/>
      <c r="G409" s="82"/>
      <c r="H409" s="82"/>
      <c r="I409" s="82"/>
      <c r="J409" s="82"/>
      <c r="K409" s="82"/>
      <c r="L409" s="82"/>
      <c r="M409" s="82"/>
      <c r="N409" s="82"/>
      <c r="O409" s="82"/>
      <c r="P409" s="82"/>
      <c r="Q409" s="82"/>
      <c r="R409" s="82"/>
      <c r="S409" s="82"/>
      <c r="T409" s="82"/>
      <c r="U409" s="82"/>
      <c r="V409" s="83"/>
    </row>
    <row r="410" spans="3:22" s="66" customFormat="1" ht="39" customHeight="1">
      <c r="C410" s="82"/>
      <c r="D410" s="82"/>
      <c r="E410" s="82"/>
      <c r="F410" s="82"/>
      <c r="G410" s="82"/>
      <c r="H410" s="82"/>
      <c r="I410" s="82"/>
      <c r="J410" s="82"/>
      <c r="K410" s="82"/>
      <c r="L410" s="82"/>
      <c r="M410" s="82"/>
      <c r="N410" s="82"/>
      <c r="O410" s="82"/>
      <c r="P410" s="82"/>
      <c r="Q410" s="82"/>
      <c r="R410" s="82"/>
      <c r="S410" s="82"/>
      <c r="T410" s="82"/>
      <c r="U410" s="82"/>
      <c r="V410" s="83"/>
    </row>
    <row r="411" spans="3:22" s="66" customFormat="1" ht="39" customHeight="1">
      <c r="C411" s="82"/>
      <c r="D411" s="82"/>
      <c r="E411" s="82"/>
      <c r="F411" s="82"/>
      <c r="G411" s="82"/>
      <c r="H411" s="82"/>
      <c r="I411" s="82"/>
      <c r="J411" s="82"/>
      <c r="K411" s="82"/>
      <c r="L411" s="82"/>
      <c r="M411" s="82"/>
      <c r="N411" s="82"/>
      <c r="O411" s="82"/>
      <c r="P411" s="82"/>
      <c r="Q411" s="82"/>
      <c r="R411" s="82"/>
      <c r="S411" s="82"/>
      <c r="T411" s="82"/>
      <c r="U411" s="82"/>
      <c r="V411" s="83"/>
    </row>
    <row r="412" spans="3:22" s="66" customFormat="1" ht="39" customHeight="1">
      <c r="C412" s="82"/>
      <c r="D412" s="82"/>
      <c r="E412" s="82"/>
      <c r="F412" s="82"/>
      <c r="G412" s="82"/>
      <c r="H412" s="82"/>
      <c r="I412" s="82"/>
      <c r="J412" s="82"/>
      <c r="K412" s="82"/>
      <c r="L412" s="82"/>
      <c r="M412" s="82"/>
      <c r="N412" s="82"/>
      <c r="O412" s="82"/>
      <c r="P412" s="82"/>
      <c r="Q412" s="82"/>
      <c r="R412" s="82"/>
      <c r="S412" s="82"/>
      <c r="T412" s="82"/>
      <c r="U412" s="82"/>
      <c r="V412" s="83"/>
    </row>
    <row r="413" spans="3:22" s="66" customFormat="1" ht="39" customHeight="1">
      <c r="C413" s="82"/>
      <c r="D413" s="82"/>
      <c r="E413" s="82"/>
      <c r="F413" s="82"/>
      <c r="G413" s="82"/>
      <c r="H413" s="82"/>
      <c r="I413" s="82"/>
      <c r="J413" s="82"/>
      <c r="K413" s="82"/>
      <c r="L413" s="82"/>
      <c r="M413" s="82"/>
      <c r="N413" s="82"/>
      <c r="O413" s="82"/>
      <c r="P413" s="82"/>
      <c r="Q413" s="82"/>
      <c r="R413" s="82"/>
      <c r="S413" s="82"/>
      <c r="T413" s="82"/>
      <c r="U413" s="82"/>
      <c r="V413" s="83"/>
    </row>
    <row r="414" spans="3:22" s="66" customFormat="1" ht="39" customHeight="1">
      <c r="C414" s="82"/>
      <c r="D414" s="82"/>
      <c r="E414" s="82"/>
      <c r="F414" s="82"/>
      <c r="G414" s="82"/>
      <c r="H414" s="82"/>
      <c r="I414" s="82"/>
      <c r="J414" s="82"/>
      <c r="K414" s="82"/>
      <c r="L414" s="82"/>
      <c r="M414" s="82"/>
      <c r="N414" s="82"/>
      <c r="O414" s="82"/>
      <c r="P414" s="82"/>
      <c r="Q414" s="82"/>
      <c r="R414" s="82"/>
      <c r="S414" s="82"/>
      <c r="T414" s="82"/>
      <c r="U414" s="82"/>
      <c r="V414" s="83"/>
    </row>
    <row r="415" spans="3:22" s="66" customFormat="1" ht="39" customHeight="1">
      <c r="C415" s="82"/>
      <c r="D415" s="82"/>
      <c r="E415" s="82"/>
      <c r="F415" s="82"/>
      <c r="G415" s="82"/>
      <c r="H415" s="82"/>
      <c r="I415" s="82"/>
      <c r="J415" s="82"/>
      <c r="K415" s="82"/>
      <c r="L415" s="82"/>
      <c r="M415" s="82"/>
      <c r="N415" s="82"/>
      <c r="O415" s="82"/>
      <c r="P415" s="82"/>
      <c r="Q415" s="82"/>
      <c r="R415" s="82"/>
      <c r="S415" s="82"/>
      <c r="T415" s="82"/>
      <c r="U415" s="82"/>
      <c r="V415" s="83"/>
    </row>
    <row r="416" spans="3:22" s="66" customFormat="1" ht="39" customHeight="1">
      <c r="C416" s="82"/>
      <c r="D416" s="82"/>
      <c r="E416" s="82"/>
      <c r="F416" s="82"/>
      <c r="G416" s="82"/>
      <c r="H416" s="82"/>
      <c r="I416" s="82"/>
      <c r="J416" s="82"/>
      <c r="K416" s="82"/>
      <c r="L416" s="82"/>
      <c r="M416" s="82"/>
      <c r="N416" s="82"/>
      <c r="O416" s="82"/>
      <c r="P416" s="82"/>
      <c r="Q416" s="82"/>
      <c r="R416" s="82"/>
      <c r="S416" s="82"/>
      <c r="T416" s="82"/>
      <c r="U416" s="82"/>
      <c r="V416" s="83"/>
    </row>
    <row r="417" spans="3:22" s="66" customFormat="1" ht="39" customHeight="1">
      <c r="C417" s="82"/>
      <c r="D417" s="82"/>
      <c r="E417" s="82"/>
      <c r="F417" s="82"/>
      <c r="G417" s="82"/>
      <c r="H417" s="82"/>
      <c r="I417" s="82"/>
      <c r="J417" s="82"/>
      <c r="K417" s="82"/>
      <c r="L417" s="82"/>
      <c r="M417" s="82"/>
      <c r="N417" s="82"/>
      <c r="O417" s="82"/>
      <c r="P417" s="82"/>
      <c r="Q417" s="82"/>
      <c r="R417" s="82"/>
      <c r="S417" s="82"/>
      <c r="T417" s="82"/>
      <c r="U417" s="82"/>
      <c r="V417" s="83"/>
    </row>
    <row r="418" spans="3:22" s="66" customFormat="1" ht="39" customHeight="1">
      <c r="C418" s="82"/>
      <c r="D418" s="82"/>
      <c r="E418" s="82"/>
      <c r="F418" s="82"/>
      <c r="G418" s="82"/>
      <c r="H418" s="82"/>
      <c r="I418" s="82"/>
      <c r="J418" s="82"/>
      <c r="K418" s="82"/>
      <c r="L418" s="82"/>
      <c r="M418" s="82"/>
      <c r="N418" s="82"/>
      <c r="O418" s="82"/>
      <c r="P418" s="82"/>
      <c r="Q418" s="82"/>
      <c r="R418" s="82"/>
      <c r="S418" s="82"/>
      <c r="T418" s="82"/>
      <c r="U418" s="82"/>
      <c r="V418" s="83"/>
    </row>
    <row r="419" spans="3:22" s="66" customFormat="1" ht="39" customHeight="1">
      <c r="C419" s="82"/>
      <c r="D419" s="82"/>
      <c r="E419" s="82"/>
      <c r="F419" s="82"/>
      <c r="G419" s="82"/>
      <c r="H419" s="82"/>
      <c r="I419" s="82"/>
      <c r="J419" s="82"/>
      <c r="K419" s="82"/>
      <c r="L419" s="82"/>
      <c r="M419" s="82"/>
      <c r="N419" s="82"/>
      <c r="O419" s="82"/>
      <c r="P419" s="82"/>
      <c r="Q419" s="82"/>
      <c r="R419" s="82"/>
      <c r="S419" s="82"/>
      <c r="T419" s="82"/>
      <c r="U419" s="82"/>
      <c r="V419" s="83"/>
    </row>
    <row r="420" spans="3:22" s="66" customFormat="1" ht="39" customHeight="1">
      <c r="C420" s="82"/>
      <c r="D420" s="82"/>
      <c r="E420" s="82"/>
      <c r="F420" s="82"/>
      <c r="G420" s="82"/>
      <c r="H420" s="82"/>
      <c r="I420" s="82"/>
      <c r="J420" s="82"/>
      <c r="K420" s="82"/>
      <c r="L420" s="82"/>
      <c r="M420" s="82"/>
      <c r="N420" s="82"/>
      <c r="O420" s="82"/>
      <c r="P420" s="82"/>
      <c r="Q420" s="82"/>
      <c r="R420" s="82"/>
      <c r="S420" s="82"/>
      <c r="T420" s="82"/>
      <c r="U420" s="82"/>
      <c r="V420" s="83"/>
    </row>
    <row r="421" spans="3:22" s="66" customFormat="1" ht="39" customHeight="1">
      <c r="C421" s="82"/>
      <c r="D421" s="82"/>
      <c r="E421" s="82"/>
      <c r="F421" s="82"/>
      <c r="G421" s="82"/>
      <c r="H421" s="82"/>
      <c r="I421" s="82"/>
      <c r="J421" s="82"/>
      <c r="K421" s="82"/>
      <c r="L421" s="82"/>
      <c r="M421" s="82"/>
      <c r="N421" s="82"/>
      <c r="O421" s="82"/>
      <c r="P421" s="82"/>
      <c r="Q421" s="82"/>
      <c r="R421" s="82"/>
      <c r="S421" s="82"/>
      <c r="T421" s="82"/>
      <c r="U421" s="82"/>
      <c r="V421" s="83"/>
    </row>
    <row r="422" spans="3:22" s="66" customFormat="1" ht="39" customHeight="1">
      <c r="C422" s="82"/>
      <c r="D422" s="82"/>
      <c r="E422" s="82"/>
      <c r="F422" s="82"/>
      <c r="G422" s="82"/>
      <c r="H422" s="82"/>
      <c r="I422" s="82"/>
      <c r="J422" s="82"/>
      <c r="K422" s="82"/>
      <c r="L422" s="82"/>
      <c r="M422" s="82"/>
      <c r="N422" s="82"/>
      <c r="O422" s="82"/>
      <c r="P422" s="82"/>
      <c r="Q422" s="82"/>
      <c r="R422" s="82"/>
      <c r="S422" s="82"/>
      <c r="T422" s="82"/>
      <c r="U422" s="82"/>
      <c r="V422" s="83"/>
    </row>
    <row r="423" spans="3:22" s="66" customFormat="1" ht="39" customHeight="1">
      <c r="C423" s="82"/>
      <c r="D423" s="82"/>
      <c r="E423" s="82"/>
      <c r="F423" s="82"/>
      <c r="G423" s="82"/>
      <c r="H423" s="82"/>
      <c r="I423" s="82"/>
      <c r="J423" s="82"/>
      <c r="K423" s="82"/>
      <c r="L423" s="82"/>
      <c r="M423" s="82"/>
      <c r="N423" s="82"/>
      <c r="O423" s="82"/>
      <c r="P423" s="82"/>
      <c r="Q423" s="82"/>
      <c r="R423" s="82"/>
      <c r="S423" s="82"/>
      <c r="T423" s="82"/>
      <c r="U423" s="82"/>
      <c r="V423" s="83"/>
    </row>
    <row r="424" spans="3:22" s="66" customFormat="1" ht="39" customHeight="1">
      <c r="C424" s="82"/>
      <c r="D424" s="82"/>
      <c r="E424" s="82"/>
      <c r="F424" s="82"/>
      <c r="G424" s="82"/>
      <c r="H424" s="82"/>
      <c r="I424" s="82"/>
      <c r="J424" s="82"/>
      <c r="K424" s="82"/>
      <c r="L424" s="82"/>
      <c r="M424" s="82"/>
      <c r="N424" s="82"/>
      <c r="O424" s="82"/>
      <c r="P424" s="82"/>
      <c r="Q424" s="82"/>
      <c r="R424" s="82"/>
      <c r="S424" s="82"/>
      <c r="T424" s="82"/>
      <c r="U424" s="82"/>
      <c r="V424" s="83"/>
    </row>
    <row r="425" spans="3:22" s="66" customFormat="1" ht="39" customHeight="1">
      <c r="C425" s="82"/>
      <c r="D425" s="82"/>
      <c r="E425" s="82"/>
      <c r="F425" s="82"/>
      <c r="G425" s="82"/>
      <c r="H425" s="82"/>
      <c r="I425" s="82"/>
      <c r="J425" s="82"/>
      <c r="K425" s="82"/>
      <c r="L425" s="82"/>
      <c r="M425" s="82"/>
      <c r="N425" s="82"/>
      <c r="O425" s="82"/>
      <c r="P425" s="82"/>
      <c r="Q425" s="82"/>
      <c r="R425" s="82"/>
      <c r="S425" s="82"/>
      <c r="T425" s="82"/>
      <c r="U425" s="82"/>
      <c r="V425" s="83"/>
    </row>
    <row r="426" spans="3:22" s="66" customFormat="1" ht="39" customHeight="1">
      <c r="C426" s="82"/>
      <c r="D426" s="82"/>
      <c r="E426" s="82"/>
      <c r="F426" s="82"/>
      <c r="G426" s="82"/>
      <c r="H426" s="82"/>
      <c r="I426" s="82"/>
      <c r="J426" s="82"/>
      <c r="K426" s="82"/>
      <c r="L426" s="82"/>
      <c r="M426" s="82"/>
      <c r="N426" s="82"/>
      <c r="O426" s="82"/>
      <c r="P426" s="82"/>
      <c r="Q426" s="82"/>
      <c r="R426" s="82"/>
      <c r="S426" s="82"/>
      <c r="T426" s="82"/>
      <c r="U426" s="82"/>
      <c r="V426" s="83"/>
    </row>
    <row r="427" spans="3:22" s="66" customFormat="1" ht="39" customHeight="1">
      <c r="C427" s="82"/>
      <c r="D427" s="82"/>
      <c r="E427" s="82"/>
      <c r="F427" s="82"/>
      <c r="G427" s="82"/>
      <c r="H427" s="82"/>
      <c r="I427" s="82"/>
      <c r="J427" s="82"/>
      <c r="K427" s="82"/>
      <c r="L427" s="82"/>
      <c r="M427" s="82"/>
      <c r="N427" s="82"/>
      <c r="O427" s="82"/>
      <c r="P427" s="82"/>
      <c r="Q427" s="82"/>
      <c r="R427" s="82"/>
      <c r="S427" s="82"/>
      <c r="T427" s="82"/>
      <c r="U427" s="82"/>
      <c r="V427" s="83"/>
    </row>
    <row r="428" spans="3:22" s="66" customFormat="1" ht="39" customHeight="1">
      <c r="C428" s="82"/>
      <c r="D428" s="82"/>
      <c r="E428" s="82"/>
      <c r="F428" s="82"/>
      <c r="G428" s="82"/>
      <c r="H428" s="82"/>
      <c r="I428" s="82"/>
      <c r="J428" s="82"/>
      <c r="K428" s="82"/>
      <c r="L428" s="82"/>
      <c r="M428" s="82"/>
      <c r="N428" s="82"/>
      <c r="O428" s="82"/>
      <c r="P428" s="82"/>
      <c r="Q428" s="82"/>
      <c r="R428" s="82"/>
      <c r="S428" s="82"/>
      <c r="T428" s="82"/>
      <c r="U428" s="82"/>
      <c r="V428" s="83"/>
    </row>
    <row r="429" spans="3:22" s="66" customFormat="1" ht="39" customHeight="1">
      <c r="C429" s="82"/>
      <c r="D429" s="82"/>
      <c r="E429" s="82"/>
      <c r="F429" s="82"/>
      <c r="G429" s="82"/>
      <c r="H429" s="82"/>
      <c r="I429" s="82"/>
      <c r="J429" s="82"/>
      <c r="K429" s="82"/>
      <c r="L429" s="82"/>
      <c r="M429" s="82"/>
      <c r="N429" s="82"/>
      <c r="O429" s="82"/>
      <c r="P429" s="82"/>
      <c r="Q429" s="82"/>
      <c r="R429" s="82"/>
      <c r="S429" s="82"/>
      <c r="T429" s="82"/>
      <c r="U429" s="82"/>
      <c r="V429" s="83"/>
    </row>
    <row r="430" spans="3:22" s="66" customFormat="1" ht="39" customHeight="1">
      <c r="C430" s="82"/>
      <c r="D430" s="82"/>
      <c r="E430" s="82"/>
      <c r="F430" s="82"/>
      <c r="G430" s="82"/>
      <c r="H430" s="82"/>
      <c r="I430" s="82"/>
      <c r="J430" s="82"/>
      <c r="K430" s="82"/>
      <c r="L430" s="82"/>
      <c r="M430" s="82"/>
      <c r="N430" s="82"/>
      <c r="O430" s="82"/>
      <c r="P430" s="82"/>
      <c r="Q430" s="82"/>
      <c r="R430" s="82"/>
      <c r="S430" s="82"/>
      <c r="T430" s="82"/>
      <c r="U430" s="82"/>
      <c r="V430" s="83"/>
    </row>
    <row r="431" spans="3:22" s="66" customFormat="1" ht="39" customHeight="1">
      <c r="C431" s="82"/>
      <c r="D431" s="82"/>
      <c r="E431" s="82"/>
      <c r="F431" s="82"/>
      <c r="G431" s="82"/>
      <c r="H431" s="82"/>
      <c r="I431" s="82"/>
      <c r="J431" s="82"/>
      <c r="K431" s="82"/>
      <c r="L431" s="82"/>
      <c r="M431" s="82"/>
      <c r="N431" s="82"/>
      <c r="O431" s="82"/>
      <c r="P431" s="82"/>
      <c r="Q431" s="82"/>
      <c r="R431" s="82"/>
      <c r="S431" s="82"/>
      <c r="T431" s="82"/>
      <c r="U431" s="82"/>
      <c r="V431" s="83"/>
    </row>
    <row r="432" spans="3:22" s="66" customFormat="1" ht="39" customHeight="1">
      <c r="C432" s="82"/>
      <c r="D432" s="82"/>
      <c r="E432" s="82"/>
      <c r="F432" s="82"/>
      <c r="G432" s="82"/>
      <c r="H432" s="82"/>
      <c r="I432" s="82"/>
      <c r="J432" s="82"/>
      <c r="K432" s="82"/>
      <c r="L432" s="82"/>
      <c r="M432" s="82"/>
      <c r="N432" s="82"/>
      <c r="O432" s="82"/>
      <c r="P432" s="82"/>
      <c r="Q432" s="82"/>
      <c r="R432" s="82"/>
      <c r="S432" s="82"/>
      <c r="T432" s="82"/>
      <c r="U432" s="82"/>
      <c r="V432" s="83"/>
    </row>
    <row r="433" spans="3:22" s="66" customFormat="1" ht="39" customHeight="1">
      <c r="C433" s="82"/>
      <c r="D433" s="82"/>
      <c r="E433" s="82"/>
      <c r="F433" s="82"/>
      <c r="G433" s="82"/>
      <c r="H433" s="82"/>
      <c r="I433" s="82"/>
      <c r="J433" s="82"/>
      <c r="K433" s="82"/>
      <c r="L433" s="82"/>
      <c r="M433" s="82"/>
      <c r="N433" s="82"/>
      <c r="O433" s="82"/>
      <c r="P433" s="82"/>
      <c r="Q433" s="82"/>
      <c r="R433" s="82"/>
      <c r="S433" s="82"/>
      <c r="T433" s="82"/>
      <c r="U433" s="82"/>
      <c r="V433" s="83"/>
    </row>
    <row r="434" spans="3:22" s="66" customFormat="1" ht="39" customHeight="1">
      <c r="C434" s="82"/>
      <c r="D434" s="82"/>
      <c r="E434" s="82"/>
      <c r="F434" s="82"/>
      <c r="G434" s="82"/>
      <c r="H434" s="82"/>
      <c r="I434" s="82"/>
      <c r="J434" s="82"/>
      <c r="K434" s="82"/>
      <c r="L434" s="82"/>
      <c r="M434" s="82"/>
      <c r="N434" s="82"/>
      <c r="O434" s="82"/>
      <c r="P434" s="82"/>
      <c r="Q434" s="82"/>
      <c r="R434" s="82"/>
      <c r="S434" s="82"/>
      <c r="T434" s="82"/>
      <c r="U434" s="82"/>
      <c r="V434" s="83"/>
    </row>
    <row r="435" spans="3:22" s="66" customFormat="1" ht="39" customHeight="1">
      <c r="C435" s="82"/>
      <c r="D435" s="82"/>
      <c r="E435" s="82"/>
      <c r="F435" s="82"/>
      <c r="G435" s="82"/>
      <c r="H435" s="82"/>
      <c r="I435" s="82"/>
      <c r="J435" s="82"/>
      <c r="K435" s="82"/>
      <c r="L435" s="82"/>
      <c r="M435" s="82"/>
      <c r="N435" s="82"/>
      <c r="O435" s="82"/>
      <c r="P435" s="82"/>
      <c r="Q435" s="82"/>
      <c r="R435" s="82"/>
      <c r="S435" s="82"/>
      <c r="T435" s="82"/>
      <c r="U435" s="82"/>
      <c r="V435" s="83"/>
    </row>
    <row r="436" spans="3:22" s="66" customFormat="1" ht="39" customHeight="1">
      <c r="C436" s="82"/>
      <c r="D436" s="82"/>
      <c r="E436" s="82"/>
      <c r="F436" s="82"/>
      <c r="G436" s="82"/>
      <c r="H436" s="82"/>
      <c r="I436" s="82"/>
      <c r="J436" s="82"/>
      <c r="K436" s="82"/>
      <c r="L436" s="82"/>
      <c r="M436" s="82"/>
      <c r="N436" s="82"/>
      <c r="O436" s="82"/>
      <c r="P436" s="82"/>
      <c r="Q436" s="82"/>
      <c r="R436" s="82"/>
      <c r="S436" s="82"/>
      <c r="T436" s="82"/>
      <c r="U436" s="82"/>
      <c r="V436" s="83"/>
    </row>
    <row r="437" spans="3:22" s="66" customFormat="1" ht="39" customHeight="1">
      <c r="C437" s="82"/>
      <c r="D437" s="82"/>
      <c r="E437" s="82"/>
      <c r="F437" s="82"/>
      <c r="G437" s="82"/>
      <c r="H437" s="82"/>
      <c r="I437" s="82"/>
      <c r="J437" s="82"/>
      <c r="K437" s="82"/>
      <c r="L437" s="82"/>
      <c r="M437" s="82"/>
      <c r="N437" s="82"/>
      <c r="O437" s="82"/>
      <c r="P437" s="82"/>
      <c r="Q437" s="82"/>
      <c r="R437" s="82"/>
      <c r="S437" s="82"/>
      <c r="T437" s="82"/>
      <c r="U437" s="82"/>
      <c r="V437" s="83"/>
    </row>
    <row r="438" spans="3:22" s="66" customFormat="1" ht="39" customHeight="1">
      <c r="C438" s="82"/>
      <c r="D438" s="82"/>
      <c r="E438" s="82"/>
      <c r="F438" s="82"/>
      <c r="G438" s="82"/>
      <c r="H438" s="82"/>
      <c r="I438" s="82"/>
      <c r="J438" s="82"/>
      <c r="K438" s="82"/>
      <c r="L438" s="82"/>
      <c r="M438" s="82"/>
      <c r="N438" s="82"/>
      <c r="O438" s="82"/>
      <c r="P438" s="82"/>
      <c r="Q438" s="82"/>
      <c r="R438" s="82"/>
      <c r="S438" s="82"/>
      <c r="T438" s="82"/>
      <c r="U438" s="82"/>
      <c r="V438" s="83"/>
    </row>
    <row r="439" spans="3:22" s="66" customFormat="1" ht="39" customHeight="1">
      <c r="C439" s="82"/>
      <c r="D439" s="82"/>
      <c r="E439" s="82"/>
      <c r="F439" s="82"/>
      <c r="G439" s="82"/>
      <c r="H439" s="82"/>
      <c r="I439" s="82"/>
      <c r="J439" s="82"/>
      <c r="K439" s="82"/>
      <c r="L439" s="82"/>
      <c r="M439" s="82"/>
      <c r="N439" s="82"/>
      <c r="O439" s="82"/>
      <c r="P439" s="82"/>
      <c r="Q439" s="82"/>
      <c r="R439" s="82"/>
      <c r="S439" s="82"/>
      <c r="T439" s="82"/>
      <c r="U439" s="82"/>
      <c r="V439" s="83"/>
    </row>
    <row r="440" spans="3:22" s="66" customFormat="1" ht="39" customHeight="1">
      <c r="C440" s="82"/>
      <c r="D440" s="82"/>
      <c r="E440" s="82"/>
      <c r="F440" s="82"/>
      <c r="G440" s="82"/>
      <c r="H440" s="82"/>
      <c r="I440" s="82"/>
      <c r="J440" s="82"/>
      <c r="K440" s="82"/>
      <c r="L440" s="82"/>
      <c r="M440" s="82"/>
      <c r="N440" s="82"/>
      <c r="O440" s="82"/>
      <c r="P440" s="82"/>
      <c r="Q440" s="82"/>
      <c r="R440" s="82"/>
      <c r="S440" s="82"/>
      <c r="T440" s="82"/>
      <c r="U440" s="82"/>
      <c r="V440" s="83"/>
    </row>
    <row r="441" spans="3:22" s="66" customFormat="1" ht="39" customHeight="1">
      <c r="C441" s="82"/>
      <c r="D441" s="82"/>
      <c r="E441" s="82"/>
      <c r="F441" s="82"/>
      <c r="G441" s="82"/>
      <c r="H441" s="82"/>
      <c r="I441" s="82"/>
      <c r="J441" s="82"/>
      <c r="K441" s="82"/>
      <c r="L441" s="82"/>
      <c r="M441" s="82"/>
      <c r="N441" s="82"/>
      <c r="O441" s="82"/>
      <c r="P441" s="82"/>
      <c r="Q441" s="82"/>
      <c r="R441" s="82"/>
      <c r="S441" s="82"/>
      <c r="T441" s="82"/>
      <c r="U441" s="82"/>
      <c r="V441" s="83"/>
    </row>
    <row r="442" spans="3:22" s="66" customFormat="1" ht="39" customHeight="1">
      <c r="C442" s="82"/>
      <c r="D442" s="82"/>
      <c r="E442" s="82"/>
      <c r="F442" s="82"/>
      <c r="G442" s="82"/>
      <c r="H442" s="82"/>
      <c r="I442" s="82"/>
      <c r="J442" s="82"/>
      <c r="K442" s="82"/>
      <c r="L442" s="82"/>
      <c r="M442" s="82"/>
      <c r="N442" s="82"/>
      <c r="O442" s="82"/>
      <c r="P442" s="82"/>
      <c r="Q442" s="82"/>
      <c r="R442" s="82"/>
      <c r="S442" s="82"/>
      <c r="T442" s="82"/>
      <c r="U442" s="82"/>
      <c r="V442" s="83"/>
    </row>
    <row r="443" spans="3:22" s="66" customFormat="1" ht="39" customHeight="1">
      <c r="C443" s="82"/>
      <c r="D443" s="82"/>
      <c r="E443" s="82"/>
      <c r="F443" s="82"/>
      <c r="G443" s="82"/>
      <c r="H443" s="82"/>
      <c r="I443" s="82"/>
      <c r="J443" s="82"/>
      <c r="K443" s="82"/>
      <c r="L443" s="82"/>
      <c r="M443" s="82"/>
      <c r="N443" s="82"/>
      <c r="O443" s="82"/>
      <c r="P443" s="82"/>
      <c r="Q443" s="82"/>
      <c r="R443" s="82"/>
      <c r="S443" s="82"/>
      <c r="T443" s="82"/>
      <c r="U443" s="82"/>
      <c r="V443" s="83"/>
    </row>
    <row r="444" spans="3:22" s="66" customFormat="1" ht="39" customHeight="1">
      <c r="C444" s="82"/>
      <c r="D444" s="82"/>
      <c r="E444" s="82"/>
      <c r="F444" s="82"/>
      <c r="G444" s="82"/>
      <c r="H444" s="82"/>
      <c r="I444" s="82"/>
      <c r="J444" s="82"/>
      <c r="K444" s="82"/>
      <c r="L444" s="82"/>
      <c r="M444" s="82"/>
      <c r="N444" s="82"/>
      <c r="O444" s="82"/>
      <c r="P444" s="82"/>
      <c r="Q444" s="82"/>
      <c r="R444" s="82"/>
      <c r="S444" s="82"/>
      <c r="T444" s="82"/>
      <c r="U444" s="82"/>
      <c r="V444" s="83"/>
    </row>
    <row r="445" spans="3:22" s="66" customFormat="1" ht="39" customHeight="1">
      <c r="C445" s="82"/>
      <c r="D445" s="82"/>
      <c r="E445" s="82"/>
      <c r="F445" s="82"/>
      <c r="G445" s="82"/>
      <c r="H445" s="82"/>
      <c r="I445" s="82"/>
      <c r="J445" s="82"/>
      <c r="K445" s="82"/>
      <c r="L445" s="82"/>
      <c r="M445" s="82"/>
      <c r="N445" s="82"/>
      <c r="O445" s="82"/>
      <c r="P445" s="82"/>
      <c r="Q445" s="82"/>
      <c r="R445" s="82"/>
      <c r="S445" s="82"/>
      <c r="T445" s="82"/>
      <c r="U445" s="82"/>
      <c r="V445" s="83"/>
    </row>
    <row r="446" spans="3:22" s="66" customFormat="1" ht="39" customHeight="1">
      <c r="C446" s="82"/>
      <c r="D446" s="82"/>
      <c r="E446" s="82"/>
      <c r="F446" s="82"/>
      <c r="G446" s="82"/>
      <c r="H446" s="82"/>
      <c r="I446" s="82"/>
      <c r="J446" s="82"/>
      <c r="K446" s="82"/>
      <c r="L446" s="82"/>
      <c r="M446" s="82"/>
      <c r="N446" s="82"/>
      <c r="O446" s="82"/>
      <c r="P446" s="82"/>
      <c r="Q446" s="82"/>
      <c r="R446" s="82"/>
      <c r="S446" s="82"/>
      <c r="T446" s="82"/>
      <c r="U446" s="82"/>
      <c r="V446" s="83"/>
    </row>
    <row r="447" spans="3:22" s="66" customFormat="1" ht="39" customHeight="1">
      <c r="C447" s="82"/>
      <c r="D447" s="82"/>
      <c r="E447" s="82"/>
      <c r="F447" s="82"/>
      <c r="G447" s="82"/>
      <c r="H447" s="82"/>
      <c r="I447" s="82"/>
      <c r="J447" s="82"/>
      <c r="K447" s="82"/>
      <c r="L447" s="82"/>
      <c r="M447" s="82"/>
      <c r="N447" s="82"/>
      <c r="O447" s="82"/>
      <c r="P447" s="82"/>
      <c r="Q447" s="82"/>
      <c r="R447" s="82"/>
      <c r="S447" s="82"/>
      <c r="T447" s="82"/>
      <c r="U447" s="82"/>
      <c r="V447" s="83"/>
    </row>
    <row r="448" spans="3:22" s="66" customFormat="1" ht="39" customHeight="1">
      <c r="C448" s="82"/>
      <c r="D448" s="82"/>
      <c r="E448" s="82"/>
      <c r="F448" s="82"/>
      <c r="G448" s="82"/>
      <c r="H448" s="82"/>
      <c r="I448" s="82"/>
      <c r="J448" s="82"/>
      <c r="K448" s="82"/>
      <c r="L448" s="82"/>
      <c r="M448" s="82"/>
      <c r="N448" s="82"/>
      <c r="O448" s="82"/>
      <c r="P448" s="82"/>
      <c r="Q448" s="82"/>
      <c r="R448" s="82"/>
      <c r="S448" s="82"/>
      <c r="T448" s="82"/>
      <c r="U448" s="82"/>
      <c r="V448" s="83"/>
    </row>
    <row r="449" spans="3:22" s="66" customFormat="1" ht="39" customHeight="1">
      <c r="C449" s="82"/>
      <c r="D449" s="82"/>
      <c r="E449" s="82"/>
      <c r="F449" s="82"/>
      <c r="G449" s="82"/>
      <c r="H449" s="82"/>
      <c r="I449" s="82"/>
      <c r="J449" s="82"/>
      <c r="K449" s="82"/>
      <c r="L449" s="82"/>
      <c r="M449" s="82"/>
      <c r="N449" s="82"/>
      <c r="O449" s="82"/>
      <c r="P449" s="82"/>
      <c r="Q449" s="82"/>
      <c r="R449" s="82"/>
      <c r="S449" s="82"/>
      <c r="T449" s="82"/>
      <c r="U449" s="82"/>
      <c r="V449" s="83"/>
    </row>
    <row r="450" spans="3:22" s="66" customFormat="1" ht="39" customHeight="1">
      <c r="C450" s="82"/>
      <c r="D450" s="82"/>
      <c r="E450" s="82"/>
      <c r="F450" s="82"/>
      <c r="G450" s="82"/>
      <c r="H450" s="82"/>
      <c r="I450" s="82"/>
      <c r="J450" s="82"/>
      <c r="K450" s="82"/>
      <c r="L450" s="82"/>
      <c r="M450" s="82"/>
      <c r="N450" s="82"/>
      <c r="O450" s="82"/>
      <c r="P450" s="82"/>
      <c r="Q450" s="82"/>
      <c r="R450" s="82"/>
      <c r="S450" s="82"/>
      <c r="T450" s="82"/>
      <c r="U450" s="82"/>
      <c r="V450" s="83"/>
    </row>
    <row r="451" spans="3:22" s="66" customFormat="1" ht="39" customHeight="1">
      <c r="C451" s="82"/>
      <c r="D451" s="82"/>
      <c r="E451" s="82"/>
      <c r="F451" s="82"/>
      <c r="G451" s="82"/>
      <c r="H451" s="82"/>
      <c r="I451" s="82"/>
      <c r="J451" s="82"/>
      <c r="K451" s="82"/>
      <c r="L451" s="82"/>
      <c r="M451" s="82"/>
      <c r="N451" s="82"/>
      <c r="O451" s="82"/>
      <c r="P451" s="82"/>
      <c r="Q451" s="82"/>
      <c r="R451" s="82"/>
      <c r="S451" s="82"/>
      <c r="T451" s="82"/>
      <c r="U451" s="82"/>
      <c r="V451" s="83"/>
    </row>
    <row r="452" spans="3:22" s="66" customFormat="1" ht="39" customHeight="1">
      <c r="C452" s="82"/>
      <c r="D452" s="82"/>
      <c r="E452" s="82"/>
      <c r="F452" s="82"/>
      <c r="G452" s="82"/>
      <c r="H452" s="82"/>
      <c r="I452" s="82"/>
      <c r="J452" s="82"/>
      <c r="K452" s="82"/>
      <c r="L452" s="82"/>
      <c r="M452" s="82"/>
      <c r="N452" s="82"/>
      <c r="O452" s="82"/>
      <c r="P452" s="82"/>
      <c r="Q452" s="82"/>
      <c r="R452" s="82"/>
      <c r="S452" s="82"/>
      <c r="T452" s="82"/>
      <c r="U452" s="82"/>
      <c r="V452" s="83"/>
    </row>
    <row r="453" spans="3:22" s="66" customFormat="1" ht="39" customHeight="1">
      <c r="C453" s="82"/>
      <c r="D453" s="82"/>
      <c r="E453" s="82"/>
      <c r="F453" s="82"/>
      <c r="G453" s="82"/>
      <c r="H453" s="82"/>
      <c r="I453" s="82"/>
      <c r="J453" s="82"/>
      <c r="K453" s="82"/>
      <c r="L453" s="82"/>
      <c r="M453" s="82"/>
      <c r="N453" s="82"/>
      <c r="O453" s="82"/>
      <c r="P453" s="82"/>
      <c r="Q453" s="82"/>
      <c r="R453" s="82"/>
      <c r="S453" s="82"/>
      <c r="T453" s="82"/>
      <c r="U453" s="82"/>
      <c r="V453" s="83"/>
    </row>
    <row r="454" spans="3:22" s="66" customFormat="1" ht="39" customHeight="1">
      <c r="C454" s="82"/>
      <c r="D454" s="82"/>
      <c r="E454" s="82"/>
      <c r="F454" s="82"/>
      <c r="G454" s="82"/>
      <c r="H454" s="82"/>
      <c r="I454" s="82"/>
      <c r="J454" s="82"/>
      <c r="K454" s="82"/>
      <c r="L454" s="82"/>
      <c r="M454" s="82"/>
      <c r="N454" s="82"/>
      <c r="O454" s="82"/>
      <c r="P454" s="82"/>
      <c r="Q454" s="82"/>
      <c r="R454" s="82"/>
      <c r="S454" s="82"/>
      <c r="T454" s="82"/>
      <c r="U454" s="82"/>
      <c r="V454" s="83"/>
    </row>
    <row r="455" spans="3:22" s="66" customFormat="1" ht="39" customHeight="1">
      <c r="C455" s="82"/>
      <c r="D455" s="82"/>
      <c r="E455" s="82"/>
      <c r="F455" s="82"/>
      <c r="G455" s="82"/>
      <c r="H455" s="82"/>
      <c r="I455" s="82"/>
      <c r="J455" s="82"/>
      <c r="K455" s="82"/>
      <c r="L455" s="82"/>
      <c r="M455" s="82"/>
      <c r="N455" s="82"/>
      <c r="O455" s="82"/>
      <c r="P455" s="82"/>
      <c r="Q455" s="82"/>
      <c r="R455" s="82"/>
      <c r="S455" s="82"/>
      <c r="T455" s="82"/>
      <c r="U455" s="82"/>
      <c r="V455" s="83"/>
    </row>
    <row r="456" spans="3:22" s="66" customFormat="1" ht="39" customHeight="1">
      <c r="C456" s="82"/>
      <c r="D456" s="82"/>
      <c r="E456" s="82"/>
      <c r="F456" s="82"/>
      <c r="G456" s="82"/>
      <c r="H456" s="82"/>
      <c r="I456" s="82"/>
      <c r="J456" s="82"/>
      <c r="K456" s="82"/>
      <c r="L456" s="82"/>
      <c r="M456" s="82"/>
      <c r="N456" s="82"/>
      <c r="O456" s="82"/>
      <c r="P456" s="82"/>
      <c r="Q456" s="82"/>
      <c r="R456" s="82"/>
      <c r="S456" s="82"/>
      <c r="T456" s="82"/>
      <c r="U456" s="82"/>
      <c r="V456" s="83"/>
    </row>
    <row r="457" spans="3:22" s="66" customFormat="1" ht="39" customHeight="1">
      <c r="C457" s="82"/>
      <c r="D457" s="82"/>
      <c r="E457" s="82"/>
      <c r="F457" s="82"/>
      <c r="G457" s="82"/>
      <c r="H457" s="82"/>
      <c r="I457" s="82"/>
      <c r="J457" s="82"/>
      <c r="K457" s="82"/>
      <c r="L457" s="82"/>
      <c r="M457" s="82"/>
      <c r="N457" s="82"/>
      <c r="O457" s="82"/>
      <c r="P457" s="82"/>
      <c r="Q457" s="82"/>
      <c r="R457" s="82"/>
      <c r="S457" s="82"/>
      <c r="T457" s="82"/>
      <c r="U457" s="82"/>
      <c r="V457" s="83"/>
    </row>
    <row r="458" spans="3:22" s="66" customFormat="1" ht="39" customHeight="1">
      <c r="C458" s="82"/>
      <c r="D458" s="82"/>
      <c r="E458" s="82"/>
      <c r="F458" s="82"/>
      <c r="G458" s="82"/>
      <c r="H458" s="82"/>
      <c r="I458" s="82"/>
      <c r="J458" s="82"/>
      <c r="K458" s="82"/>
      <c r="L458" s="82"/>
      <c r="M458" s="82"/>
      <c r="N458" s="82"/>
      <c r="O458" s="82"/>
      <c r="P458" s="82"/>
      <c r="Q458" s="82"/>
      <c r="R458" s="82"/>
      <c r="S458" s="82"/>
      <c r="T458" s="82"/>
      <c r="U458" s="82"/>
      <c r="V458" s="83"/>
    </row>
    <row r="459" spans="3:22" s="66" customFormat="1" ht="39" customHeight="1">
      <c r="C459" s="82"/>
      <c r="D459" s="82"/>
      <c r="E459" s="82"/>
      <c r="F459" s="82"/>
      <c r="G459" s="82"/>
      <c r="H459" s="82"/>
      <c r="I459" s="82"/>
      <c r="J459" s="82"/>
      <c r="K459" s="82"/>
      <c r="L459" s="82"/>
      <c r="M459" s="82"/>
      <c r="N459" s="82"/>
      <c r="O459" s="82"/>
      <c r="P459" s="82"/>
      <c r="Q459" s="82"/>
      <c r="R459" s="82"/>
      <c r="S459" s="82"/>
      <c r="T459" s="82"/>
      <c r="U459" s="82"/>
      <c r="V459" s="83"/>
    </row>
    <row r="460" spans="3:22" s="66" customFormat="1" ht="39" customHeight="1">
      <c r="C460" s="82"/>
      <c r="D460" s="82"/>
      <c r="E460" s="82"/>
      <c r="F460" s="82"/>
      <c r="G460" s="82"/>
      <c r="H460" s="82"/>
      <c r="I460" s="82"/>
      <c r="J460" s="82"/>
      <c r="K460" s="82"/>
      <c r="L460" s="82"/>
      <c r="M460" s="82"/>
      <c r="N460" s="82"/>
      <c r="O460" s="82"/>
      <c r="P460" s="82"/>
      <c r="Q460" s="82"/>
      <c r="R460" s="82"/>
      <c r="S460" s="82"/>
      <c r="T460" s="82"/>
      <c r="U460" s="82"/>
      <c r="V460" s="83"/>
    </row>
    <row r="461" spans="3:22" s="66" customFormat="1" ht="39" customHeight="1">
      <c r="C461" s="82"/>
      <c r="D461" s="82"/>
      <c r="E461" s="82"/>
      <c r="F461" s="82"/>
      <c r="G461" s="82"/>
      <c r="H461" s="82"/>
      <c r="I461" s="82"/>
      <c r="J461" s="82"/>
      <c r="K461" s="82"/>
      <c r="L461" s="82"/>
      <c r="M461" s="82"/>
      <c r="N461" s="82"/>
      <c r="O461" s="82"/>
      <c r="P461" s="82"/>
      <c r="Q461" s="82"/>
      <c r="R461" s="82"/>
      <c r="S461" s="82"/>
      <c r="T461" s="82"/>
      <c r="U461" s="82"/>
      <c r="V461" s="83"/>
    </row>
    <row r="462" spans="3:22" s="66" customFormat="1" ht="39" customHeight="1">
      <c r="C462" s="82"/>
      <c r="D462" s="82"/>
      <c r="E462" s="82"/>
      <c r="F462" s="82"/>
      <c r="G462" s="82"/>
      <c r="H462" s="82"/>
      <c r="I462" s="82"/>
      <c r="J462" s="82"/>
      <c r="K462" s="82"/>
      <c r="L462" s="82"/>
      <c r="M462" s="82"/>
      <c r="N462" s="82"/>
      <c r="O462" s="82"/>
      <c r="P462" s="82"/>
      <c r="Q462" s="82"/>
      <c r="R462" s="82"/>
      <c r="S462" s="82"/>
      <c r="T462" s="82"/>
      <c r="U462" s="82"/>
      <c r="V462" s="83"/>
    </row>
    <row r="463" spans="3:22" s="66" customFormat="1" ht="39" customHeight="1">
      <c r="C463" s="82"/>
      <c r="D463" s="82"/>
      <c r="E463" s="82"/>
      <c r="F463" s="82"/>
      <c r="G463" s="82"/>
      <c r="H463" s="82"/>
      <c r="I463" s="82"/>
      <c r="J463" s="82"/>
      <c r="K463" s="82"/>
      <c r="L463" s="82"/>
      <c r="M463" s="82"/>
      <c r="N463" s="82"/>
      <c r="O463" s="82"/>
      <c r="P463" s="82"/>
      <c r="Q463" s="82"/>
      <c r="R463" s="82"/>
      <c r="S463" s="82"/>
      <c r="T463" s="82"/>
      <c r="U463" s="82"/>
      <c r="V463" s="83"/>
    </row>
    <row r="464" spans="3:22" s="66" customFormat="1" ht="39" customHeight="1">
      <c r="C464" s="82"/>
      <c r="D464" s="82"/>
      <c r="E464" s="82"/>
      <c r="F464" s="82"/>
      <c r="G464" s="82"/>
      <c r="H464" s="82"/>
      <c r="I464" s="82"/>
      <c r="J464" s="82"/>
      <c r="K464" s="82"/>
      <c r="L464" s="82"/>
      <c r="M464" s="82"/>
      <c r="N464" s="82"/>
      <c r="O464" s="82"/>
      <c r="P464" s="82"/>
      <c r="Q464" s="82"/>
      <c r="R464" s="82"/>
      <c r="S464" s="82"/>
      <c r="T464" s="82"/>
      <c r="U464" s="82"/>
      <c r="V464" s="83"/>
    </row>
    <row r="465" spans="3:22" s="66" customFormat="1" ht="39" customHeight="1">
      <c r="C465" s="82"/>
      <c r="D465" s="82"/>
      <c r="E465" s="82"/>
      <c r="F465" s="82"/>
      <c r="G465" s="82"/>
      <c r="H465" s="82"/>
      <c r="I465" s="82"/>
      <c r="J465" s="82"/>
      <c r="K465" s="82"/>
      <c r="L465" s="82"/>
      <c r="M465" s="82"/>
      <c r="N465" s="82"/>
      <c r="O465" s="82"/>
      <c r="P465" s="82"/>
      <c r="Q465" s="82"/>
      <c r="R465" s="82"/>
      <c r="S465" s="82"/>
      <c r="T465" s="82"/>
      <c r="U465" s="82"/>
      <c r="V465" s="83"/>
    </row>
    <row r="466" spans="3:22" s="66" customFormat="1" ht="39" customHeight="1">
      <c r="C466" s="82"/>
      <c r="D466" s="82"/>
      <c r="E466" s="82"/>
      <c r="F466" s="82"/>
      <c r="G466" s="82"/>
      <c r="H466" s="82"/>
      <c r="I466" s="82"/>
      <c r="J466" s="82"/>
      <c r="K466" s="82"/>
      <c r="L466" s="82"/>
      <c r="M466" s="82"/>
      <c r="N466" s="82"/>
      <c r="O466" s="82"/>
      <c r="P466" s="82"/>
      <c r="Q466" s="82"/>
      <c r="R466" s="82"/>
      <c r="S466" s="82"/>
      <c r="T466" s="82"/>
      <c r="U466" s="82"/>
      <c r="V466" s="83"/>
    </row>
    <row r="467" spans="3:22" s="66" customFormat="1" ht="39" customHeight="1">
      <c r="C467" s="82"/>
      <c r="D467" s="82"/>
      <c r="E467" s="82"/>
      <c r="F467" s="82"/>
      <c r="G467" s="82"/>
      <c r="H467" s="82"/>
      <c r="I467" s="82"/>
      <c r="J467" s="82"/>
      <c r="K467" s="82"/>
      <c r="L467" s="82"/>
      <c r="M467" s="82"/>
      <c r="N467" s="82"/>
      <c r="O467" s="82"/>
      <c r="P467" s="82"/>
      <c r="Q467" s="82"/>
      <c r="R467" s="82"/>
      <c r="S467" s="82"/>
      <c r="T467" s="82"/>
      <c r="U467" s="82"/>
      <c r="V467" s="83"/>
    </row>
    <row r="468" spans="3:22" s="66" customFormat="1" ht="39" customHeight="1">
      <c r="C468" s="82"/>
      <c r="D468" s="82"/>
      <c r="E468" s="82"/>
      <c r="F468" s="82"/>
      <c r="G468" s="82"/>
      <c r="H468" s="82"/>
      <c r="I468" s="82"/>
      <c r="J468" s="82"/>
      <c r="K468" s="82"/>
      <c r="L468" s="82"/>
      <c r="M468" s="82"/>
      <c r="N468" s="82"/>
      <c r="O468" s="82"/>
      <c r="P468" s="82"/>
      <c r="Q468" s="82"/>
      <c r="R468" s="82"/>
      <c r="S468" s="82"/>
      <c r="T468" s="82"/>
      <c r="U468" s="82"/>
      <c r="V468" s="83"/>
    </row>
    <row r="469" spans="3:22" s="66" customFormat="1" ht="39" customHeight="1">
      <c r="C469" s="82"/>
      <c r="D469" s="82"/>
      <c r="E469" s="82"/>
      <c r="F469" s="82"/>
      <c r="G469" s="82"/>
      <c r="H469" s="82"/>
      <c r="I469" s="82"/>
      <c r="J469" s="82"/>
      <c r="K469" s="82"/>
      <c r="L469" s="82"/>
      <c r="M469" s="82"/>
      <c r="N469" s="82"/>
      <c r="O469" s="82"/>
      <c r="P469" s="82"/>
      <c r="Q469" s="82"/>
      <c r="R469" s="82"/>
      <c r="S469" s="82"/>
      <c r="T469" s="82"/>
      <c r="U469" s="82"/>
      <c r="V469" s="83"/>
    </row>
    <row r="470" spans="3:22" s="66" customFormat="1" ht="39" customHeight="1">
      <c r="C470" s="82"/>
      <c r="D470" s="82"/>
      <c r="E470" s="82"/>
      <c r="F470" s="82"/>
      <c r="G470" s="82"/>
      <c r="H470" s="82"/>
      <c r="I470" s="82"/>
      <c r="J470" s="82"/>
      <c r="K470" s="82"/>
      <c r="L470" s="82"/>
      <c r="M470" s="82"/>
      <c r="N470" s="82"/>
      <c r="O470" s="82"/>
      <c r="P470" s="82"/>
      <c r="Q470" s="82"/>
      <c r="R470" s="82"/>
      <c r="S470" s="82"/>
      <c r="T470" s="82"/>
      <c r="U470" s="82"/>
      <c r="V470" s="83"/>
    </row>
    <row r="471" spans="3:22" s="66" customFormat="1" ht="39" customHeight="1">
      <c r="C471" s="82"/>
      <c r="D471" s="82"/>
      <c r="E471" s="82"/>
      <c r="F471" s="82"/>
      <c r="G471" s="82"/>
      <c r="H471" s="82"/>
      <c r="I471" s="82"/>
      <c r="J471" s="82"/>
      <c r="K471" s="82"/>
      <c r="L471" s="82"/>
      <c r="M471" s="82"/>
      <c r="N471" s="82"/>
      <c r="O471" s="82"/>
      <c r="P471" s="82"/>
      <c r="Q471" s="82"/>
      <c r="R471" s="82"/>
      <c r="S471" s="82"/>
      <c r="T471" s="82"/>
      <c r="U471" s="82"/>
      <c r="V471" s="83"/>
    </row>
    <row r="472" spans="3:22" s="66" customFormat="1" ht="39" customHeight="1">
      <c r="C472" s="82"/>
      <c r="D472" s="82"/>
      <c r="E472" s="82"/>
      <c r="F472" s="82"/>
      <c r="G472" s="82"/>
      <c r="H472" s="82"/>
      <c r="I472" s="82"/>
      <c r="J472" s="82"/>
      <c r="K472" s="82"/>
      <c r="L472" s="82"/>
      <c r="M472" s="82"/>
      <c r="N472" s="82"/>
      <c r="O472" s="82"/>
      <c r="P472" s="82"/>
      <c r="Q472" s="82"/>
      <c r="R472" s="82"/>
      <c r="S472" s="82"/>
      <c r="T472" s="82"/>
      <c r="U472" s="82"/>
      <c r="V472" s="83"/>
    </row>
    <row r="473" spans="3:22" s="66" customFormat="1" ht="39" customHeight="1">
      <c r="C473" s="82"/>
      <c r="D473" s="82"/>
      <c r="E473" s="82"/>
      <c r="F473" s="82"/>
      <c r="G473" s="82"/>
      <c r="H473" s="82"/>
      <c r="I473" s="82"/>
      <c r="J473" s="82"/>
      <c r="K473" s="82"/>
      <c r="L473" s="82"/>
      <c r="M473" s="82"/>
      <c r="N473" s="82"/>
      <c r="O473" s="82"/>
      <c r="P473" s="82"/>
      <c r="Q473" s="82"/>
      <c r="R473" s="82"/>
      <c r="S473" s="82"/>
      <c r="T473" s="82"/>
      <c r="U473" s="82"/>
      <c r="V473" s="83"/>
    </row>
    <row r="474" spans="3:22" s="66" customFormat="1" ht="39" customHeight="1">
      <c r="C474" s="82"/>
      <c r="D474" s="82"/>
      <c r="E474" s="82"/>
      <c r="F474" s="82"/>
      <c r="G474" s="82"/>
      <c r="H474" s="82"/>
      <c r="I474" s="82"/>
      <c r="J474" s="82"/>
      <c r="K474" s="82"/>
      <c r="L474" s="82"/>
      <c r="M474" s="82"/>
      <c r="N474" s="82"/>
      <c r="O474" s="82"/>
      <c r="P474" s="82"/>
      <c r="Q474" s="82"/>
      <c r="R474" s="82"/>
      <c r="S474" s="82"/>
      <c r="T474" s="82"/>
      <c r="U474" s="82"/>
      <c r="V474" s="83"/>
    </row>
    <row r="475" spans="3:22" s="66" customFormat="1" ht="39" customHeight="1">
      <c r="C475" s="82"/>
      <c r="D475" s="82"/>
      <c r="E475" s="82"/>
      <c r="F475" s="82"/>
      <c r="G475" s="82"/>
      <c r="H475" s="82"/>
      <c r="I475" s="82"/>
      <c r="J475" s="82"/>
      <c r="K475" s="82"/>
      <c r="L475" s="82"/>
      <c r="M475" s="82"/>
      <c r="N475" s="82"/>
      <c r="O475" s="82"/>
      <c r="P475" s="82"/>
      <c r="Q475" s="82"/>
      <c r="R475" s="82"/>
      <c r="S475" s="82"/>
      <c r="T475" s="82"/>
      <c r="U475" s="82"/>
      <c r="V475" s="83"/>
    </row>
    <row r="476" spans="3:22" s="66" customFormat="1" ht="39" customHeight="1">
      <c r="C476" s="82"/>
      <c r="D476" s="82"/>
      <c r="E476" s="82"/>
      <c r="F476" s="82"/>
      <c r="G476" s="82"/>
      <c r="H476" s="82"/>
      <c r="I476" s="82"/>
      <c r="J476" s="82"/>
      <c r="K476" s="82"/>
      <c r="L476" s="82"/>
      <c r="M476" s="82"/>
      <c r="N476" s="82"/>
      <c r="O476" s="82"/>
      <c r="P476" s="82"/>
      <c r="Q476" s="82"/>
      <c r="R476" s="82"/>
      <c r="S476" s="82"/>
      <c r="T476" s="82"/>
      <c r="U476" s="82"/>
      <c r="V476" s="83"/>
    </row>
    <row r="477" spans="3:22" s="66" customFormat="1" ht="39" customHeight="1">
      <c r="C477" s="82"/>
      <c r="D477" s="82"/>
      <c r="E477" s="82"/>
      <c r="F477" s="82"/>
      <c r="G477" s="82"/>
      <c r="H477" s="82"/>
      <c r="I477" s="82"/>
      <c r="J477" s="82"/>
      <c r="K477" s="82"/>
      <c r="L477" s="82"/>
      <c r="M477" s="82"/>
      <c r="N477" s="82"/>
      <c r="O477" s="82"/>
      <c r="P477" s="82"/>
      <c r="Q477" s="82"/>
      <c r="R477" s="82"/>
      <c r="S477" s="82"/>
      <c r="T477" s="82"/>
      <c r="U477" s="82"/>
      <c r="V477" s="83"/>
    </row>
    <row r="478" spans="3:22" s="66" customFormat="1" ht="39" customHeight="1">
      <c r="C478" s="82"/>
      <c r="D478" s="82"/>
      <c r="E478" s="82"/>
      <c r="F478" s="82"/>
      <c r="G478" s="82"/>
      <c r="H478" s="82"/>
      <c r="I478" s="82"/>
      <c r="J478" s="82"/>
      <c r="K478" s="82"/>
      <c r="L478" s="82"/>
      <c r="M478" s="82"/>
      <c r="N478" s="82"/>
      <c r="O478" s="82"/>
      <c r="P478" s="82"/>
      <c r="Q478" s="82"/>
      <c r="R478" s="82"/>
      <c r="S478" s="82"/>
      <c r="T478" s="82"/>
      <c r="U478" s="82"/>
      <c r="V478" s="83"/>
    </row>
    <row r="479" spans="3:22" s="66" customFormat="1" ht="39" customHeight="1">
      <c r="C479" s="82"/>
      <c r="D479" s="82"/>
      <c r="E479" s="82"/>
      <c r="F479" s="82"/>
      <c r="G479" s="82"/>
      <c r="H479" s="82"/>
      <c r="I479" s="82"/>
      <c r="J479" s="82"/>
      <c r="K479" s="82"/>
      <c r="L479" s="82"/>
      <c r="M479" s="82"/>
      <c r="N479" s="82"/>
      <c r="O479" s="82"/>
      <c r="P479" s="82"/>
      <c r="Q479" s="82"/>
      <c r="R479" s="82"/>
      <c r="S479" s="82"/>
      <c r="T479" s="82"/>
      <c r="U479" s="82"/>
      <c r="V479" s="83"/>
    </row>
    <row r="480" spans="3:22" s="66" customFormat="1" ht="39" customHeight="1">
      <c r="C480" s="82"/>
      <c r="D480" s="82"/>
      <c r="E480" s="82"/>
      <c r="F480" s="82"/>
      <c r="G480" s="82"/>
      <c r="H480" s="82"/>
      <c r="I480" s="82"/>
      <c r="J480" s="82"/>
      <c r="K480" s="82"/>
      <c r="L480" s="82"/>
      <c r="M480" s="82"/>
      <c r="N480" s="82"/>
      <c r="O480" s="82"/>
      <c r="P480" s="82"/>
      <c r="Q480" s="82"/>
      <c r="R480" s="82"/>
      <c r="S480" s="82"/>
      <c r="T480" s="82"/>
      <c r="U480" s="82"/>
      <c r="V480" s="83"/>
    </row>
    <row r="481" spans="3:22" s="66" customFormat="1" ht="39" customHeight="1">
      <c r="C481" s="82"/>
      <c r="D481" s="82"/>
      <c r="E481" s="82"/>
      <c r="F481" s="82"/>
      <c r="G481" s="82"/>
      <c r="H481" s="82"/>
      <c r="I481" s="82"/>
      <c r="J481" s="82"/>
      <c r="K481" s="82"/>
      <c r="L481" s="82"/>
      <c r="M481" s="82"/>
      <c r="N481" s="82"/>
      <c r="O481" s="82"/>
      <c r="P481" s="82"/>
      <c r="Q481" s="82"/>
      <c r="R481" s="82"/>
      <c r="S481" s="82"/>
      <c r="T481" s="82"/>
      <c r="U481" s="82"/>
      <c r="V481" s="83"/>
    </row>
    <row r="482" spans="3:22" s="66" customFormat="1" ht="39" customHeight="1">
      <c r="C482" s="82"/>
      <c r="D482" s="82"/>
      <c r="E482" s="82"/>
      <c r="F482" s="82"/>
      <c r="G482" s="82"/>
      <c r="H482" s="82"/>
      <c r="I482" s="82"/>
      <c r="J482" s="82"/>
      <c r="K482" s="82"/>
      <c r="L482" s="82"/>
      <c r="M482" s="82"/>
      <c r="N482" s="82"/>
      <c r="O482" s="82"/>
      <c r="P482" s="82"/>
      <c r="Q482" s="82"/>
      <c r="R482" s="82"/>
      <c r="S482" s="82"/>
      <c r="T482" s="82"/>
      <c r="U482" s="82"/>
      <c r="V482" s="83"/>
    </row>
    <row r="483" spans="3:22" s="66" customFormat="1" ht="39" customHeight="1">
      <c r="C483" s="82"/>
      <c r="D483" s="82"/>
      <c r="E483" s="82"/>
      <c r="F483" s="82"/>
      <c r="G483" s="82"/>
      <c r="H483" s="82"/>
      <c r="I483" s="82"/>
      <c r="J483" s="82"/>
      <c r="K483" s="82"/>
      <c r="L483" s="82"/>
      <c r="M483" s="82"/>
      <c r="N483" s="82"/>
      <c r="O483" s="82"/>
      <c r="P483" s="82"/>
      <c r="Q483" s="82"/>
      <c r="R483" s="82"/>
      <c r="S483" s="82"/>
      <c r="T483" s="82"/>
      <c r="U483" s="82"/>
      <c r="V483" s="83"/>
    </row>
    <row r="484" spans="3:22" s="66" customFormat="1" ht="39" customHeight="1">
      <c r="C484" s="82"/>
      <c r="D484" s="82"/>
      <c r="E484" s="82"/>
      <c r="F484" s="82"/>
      <c r="G484" s="82"/>
      <c r="H484" s="82"/>
      <c r="I484" s="82"/>
      <c r="J484" s="82"/>
      <c r="K484" s="82"/>
      <c r="L484" s="82"/>
      <c r="M484" s="82"/>
      <c r="N484" s="82"/>
      <c r="O484" s="82"/>
      <c r="P484" s="82"/>
      <c r="Q484" s="82"/>
      <c r="R484" s="82"/>
      <c r="S484" s="82"/>
      <c r="T484" s="82"/>
      <c r="U484" s="82"/>
      <c r="V484" s="83"/>
    </row>
    <row r="485" spans="3:22" s="66" customFormat="1" ht="39" customHeight="1">
      <c r="C485" s="82"/>
      <c r="D485" s="82"/>
      <c r="E485" s="82"/>
      <c r="F485" s="82"/>
      <c r="G485" s="82"/>
      <c r="H485" s="82"/>
      <c r="I485" s="82"/>
      <c r="J485" s="82"/>
      <c r="K485" s="82"/>
      <c r="L485" s="82"/>
      <c r="M485" s="82"/>
      <c r="N485" s="82"/>
      <c r="O485" s="82"/>
      <c r="P485" s="82"/>
      <c r="Q485" s="82"/>
      <c r="R485" s="82"/>
      <c r="S485" s="82"/>
      <c r="T485" s="82"/>
      <c r="U485" s="82"/>
      <c r="V485" s="83"/>
    </row>
    <row r="486" spans="3:22" s="66" customFormat="1" ht="39" customHeight="1">
      <c r="C486" s="82"/>
      <c r="D486" s="82"/>
      <c r="E486" s="82"/>
      <c r="F486" s="82"/>
      <c r="G486" s="82"/>
      <c r="H486" s="82"/>
      <c r="I486" s="82"/>
      <c r="J486" s="82"/>
      <c r="K486" s="82"/>
      <c r="L486" s="82"/>
      <c r="M486" s="82"/>
      <c r="N486" s="82"/>
      <c r="O486" s="82"/>
      <c r="P486" s="82"/>
      <c r="Q486" s="82"/>
      <c r="R486" s="82"/>
      <c r="S486" s="82"/>
      <c r="T486" s="82"/>
      <c r="U486" s="82"/>
      <c r="V486" s="83"/>
    </row>
    <row r="487" spans="3:22" s="66" customFormat="1" ht="39" customHeight="1">
      <c r="C487" s="82"/>
      <c r="D487" s="82"/>
      <c r="E487" s="82"/>
      <c r="F487" s="82"/>
      <c r="G487" s="82"/>
      <c r="H487" s="82"/>
      <c r="I487" s="82"/>
      <c r="J487" s="82"/>
      <c r="K487" s="82"/>
      <c r="L487" s="82"/>
      <c r="M487" s="82"/>
      <c r="N487" s="82"/>
      <c r="O487" s="82"/>
      <c r="P487" s="82"/>
      <c r="Q487" s="82"/>
      <c r="R487" s="82"/>
      <c r="S487" s="82"/>
      <c r="T487" s="82"/>
      <c r="U487" s="82"/>
      <c r="V487" s="83"/>
    </row>
    <row r="488" spans="3:22" s="66" customFormat="1" ht="39" customHeight="1">
      <c r="C488" s="82"/>
      <c r="D488" s="82"/>
      <c r="E488" s="82"/>
      <c r="F488" s="82"/>
      <c r="G488" s="82"/>
      <c r="H488" s="82"/>
      <c r="I488" s="82"/>
      <c r="J488" s="82"/>
      <c r="K488" s="82"/>
      <c r="L488" s="82"/>
      <c r="M488" s="82"/>
      <c r="N488" s="82"/>
      <c r="O488" s="82"/>
      <c r="P488" s="82"/>
      <c r="Q488" s="82"/>
      <c r="R488" s="82"/>
      <c r="S488" s="82"/>
      <c r="T488" s="82"/>
      <c r="U488" s="82"/>
      <c r="V488" s="83"/>
    </row>
    <row r="489" spans="3:22" s="66" customFormat="1" ht="39" customHeight="1">
      <c r="C489" s="82"/>
      <c r="D489" s="82"/>
      <c r="E489" s="82"/>
      <c r="F489" s="82"/>
      <c r="G489" s="82"/>
      <c r="H489" s="82"/>
      <c r="I489" s="82"/>
      <c r="J489" s="82"/>
      <c r="K489" s="82"/>
      <c r="L489" s="82"/>
      <c r="M489" s="82"/>
      <c r="N489" s="82"/>
      <c r="O489" s="82"/>
      <c r="P489" s="82"/>
      <c r="Q489" s="82"/>
      <c r="R489" s="82"/>
      <c r="S489" s="82"/>
      <c r="T489" s="82"/>
      <c r="U489" s="82"/>
      <c r="V489" s="83"/>
    </row>
    <row r="490" spans="3:22" s="66" customFormat="1" ht="39" customHeight="1">
      <c r="C490" s="82"/>
      <c r="D490" s="82"/>
      <c r="E490" s="82"/>
      <c r="F490" s="82"/>
      <c r="G490" s="82"/>
      <c r="H490" s="82"/>
      <c r="I490" s="82"/>
      <c r="J490" s="82"/>
      <c r="K490" s="82"/>
      <c r="L490" s="82"/>
      <c r="M490" s="82"/>
      <c r="N490" s="82"/>
      <c r="O490" s="82"/>
      <c r="P490" s="82"/>
      <c r="Q490" s="82"/>
      <c r="R490" s="82"/>
      <c r="S490" s="82"/>
      <c r="T490" s="82"/>
      <c r="U490" s="82"/>
      <c r="V490" s="83"/>
    </row>
    <row r="491" spans="3:22" s="66" customFormat="1" ht="39" customHeight="1">
      <c r="C491" s="82"/>
      <c r="D491" s="82"/>
      <c r="E491" s="82"/>
      <c r="F491" s="82"/>
      <c r="G491" s="82"/>
      <c r="H491" s="82"/>
      <c r="I491" s="82"/>
      <c r="J491" s="82"/>
      <c r="K491" s="82"/>
      <c r="L491" s="82"/>
      <c r="M491" s="82"/>
      <c r="N491" s="82"/>
      <c r="O491" s="82"/>
      <c r="P491" s="82"/>
      <c r="Q491" s="82"/>
      <c r="R491" s="82"/>
      <c r="S491" s="82"/>
      <c r="T491" s="82"/>
      <c r="U491" s="82"/>
      <c r="V491" s="83"/>
    </row>
    <row r="492" spans="3:22" s="66" customFormat="1" ht="39" customHeight="1">
      <c r="C492" s="82"/>
      <c r="D492" s="82"/>
      <c r="E492" s="82"/>
      <c r="F492" s="82"/>
      <c r="G492" s="82"/>
      <c r="H492" s="82"/>
      <c r="I492" s="82"/>
      <c r="J492" s="82"/>
      <c r="K492" s="82"/>
      <c r="L492" s="82"/>
      <c r="M492" s="82"/>
      <c r="N492" s="82"/>
      <c r="O492" s="82"/>
      <c r="P492" s="82"/>
      <c r="Q492" s="82"/>
      <c r="R492" s="82"/>
      <c r="S492" s="82"/>
      <c r="T492" s="82"/>
      <c r="U492" s="82"/>
      <c r="V492" s="83"/>
    </row>
    <row r="493" spans="3:22" s="66" customFormat="1" ht="39" customHeight="1">
      <c r="C493" s="82"/>
      <c r="D493" s="82"/>
      <c r="E493" s="82"/>
      <c r="F493" s="82"/>
      <c r="G493" s="82"/>
      <c r="H493" s="82"/>
      <c r="I493" s="82"/>
      <c r="J493" s="82"/>
      <c r="K493" s="82"/>
      <c r="L493" s="82"/>
      <c r="M493" s="82"/>
      <c r="N493" s="82"/>
      <c r="O493" s="82"/>
      <c r="P493" s="82"/>
      <c r="Q493" s="82"/>
      <c r="R493" s="82"/>
      <c r="S493" s="82"/>
      <c r="T493" s="82"/>
      <c r="U493" s="82"/>
      <c r="V493" s="83"/>
    </row>
    <row r="494" spans="3:22" s="66" customFormat="1" ht="39" customHeight="1">
      <c r="C494" s="82"/>
      <c r="D494" s="82"/>
      <c r="E494" s="82"/>
      <c r="F494" s="82"/>
      <c r="G494" s="82"/>
      <c r="H494" s="82"/>
      <c r="I494" s="82"/>
      <c r="J494" s="82"/>
      <c r="K494" s="82"/>
      <c r="L494" s="82"/>
      <c r="M494" s="82"/>
      <c r="N494" s="82"/>
      <c r="O494" s="82"/>
      <c r="P494" s="82"/>
      <c r="Q494" s="82"/>
      <c r="R494" s="82"/>
      <c r="S494" s="82"/>
      <c r="T494" s="82"/>
      <c r="U494" s="82"/>
      <c r="V494" s="83"/>
    </row>
    <row r="495" spans="3:22" s="66" customFormat="1" ht="39" customHeight="1">
      <c r="C495" s="82"/>
      <c r="D495" s="82"/>
      <c r="E495" s="82"/>
      <c r="F495" s="82"/>
      <c r="G495" s="82"/>
      <c r="H495" s="82"/>
      <c r="I495" s="82"/>
      <c r="J495" s="82"/>
      <c r="K495" s="82"/>
      <c r="L495" s="82"/>
      <c r="M495" s="82"/>
      <c r="N495" s="82"/>
      <c r="O495" s="82"/>
      <c r="P495" s="82"/>
      <c r="Q495" s="82"/>
      <c r="R495" s="82"/>
      <c r="S495" s="82"/>
      <c r="T495" s="82"/>
      <c r="U495" s="82"/>
      <c r="V495" s="83"/>
    </row>
    <row r="496" spans="3:22" s="66" customFormat="1" ht="39" customHeight="1">
      <c r="C496" s="82"/>
      <c r="D496" s="82"/>
      <c r="E496" s="82"/>
      <c r="F496" s="82"/>
      <c r="G496" s="82"/>
      <c r="H496" s="82"/>
      <c r="I496" s="82"/>
      <c r="J496" s="82"/>
      <c r="K496" s="82"/>
      <c r="L496" s="82"/>
      <c r="M496" s="82"/>
      <c r="N496" s="82"/>
      <c r="O496" s="82"/>
      <c r="P496" s="82"/>
      <c r="Q496" s="82"/>
      <c r="R496" s="82"/>
      <c r="S496" s="82"/>
      <c r="T496" s="82"/>
      <c r="U496" s="82"/>
      <c r="V496" s="83"/>
    </row>
    <row r="497" spans="3:22" s="66" customFormat="1" ht="39" customHeight="1">
      <c r="C497" s="82"/>
      <c r="D497" s="82"/>
      <c r="E497" s="82"/>
      <c r="F497" s="82"/>
      <c r="G497" s="82"/>
      <c r="H497" s="82"/>
      <c r="I497" s="82"/>
      <c r="J497" s="82"/>
      <c r="K497" s="82"/>
      <c r="L497" s="82"/>
      <c r="M497" s="82"/>
      <c r="N497" s="82"/>
      <c r="O497" s="82"/>
      <c r="P497" s="82"/>
      <c r="Q497" s="82"/>
      <c r="R497" s="82"/>
      <c r="S497" s="82"/>
      <c r="T497" s="82"/>
      <c r="U497" s="82"/>
      <c r="V497" s="83"/>
    </row>
    <row r="498" spans="3:22" s="66" customFormat="1" ht="39" customHeight="1">
      <c r="C498" s="82"/>
      <c r="D498" s="82"/>
      <c r="E498" s="82"/>
      <c r="F498" s="82"/>
      <c r="G498" s="82"/>
      <c r="H498" s="82"/>
      <c r="I498" s="82"/>
      <c r="J498" s="82"/>
      <c r="K498" s="82"/>
      <c r="L498" s="82"/>
      <c r="M498" s="82"/>
      <c r="N498" s="82"/>
      <c r="O498" s="82"/>
      <c r="P498" s="82"/>
      <c r="Q498" s="82"/>
      <c r="R498" s="82"/>
      <c r="S498" s="82"/>
      <c r="T498" s="82"/>
      <c r="U498" s="82"/>
      <c r="V498" s="83"/>
    </row>
    <row r="499" spans="3:22" s="66" customFormat="1" ht="39" customHeight="1">
      <c r="C499" s="82"/>
      <c r="D499" s="82"/>
      <c r="E499" s="82"/>
      <c r="F499" s="82"/>
      <c r="G499" s="82"/>
      <c r="H499" s="82"/>
      <c r="I499" s="82"/>
      <c r="J499" s="82"/>
      <c r="K499" s="82"/>
      <c r="L499" s="82"/>
      <c r="M499" s="82"/>
      <c r="N499" s="82"/>
      <c r="O499" s="82"/>
      <c r="P499" s="82"/>
      <c r="Q499" s="82"/>
      <c r="R499" s="82"/>
      <c r="S499" s="82"/>
      <c r="T499" s="82"/>
      <c r="U499" s="82"/>
      <c r="V499" s="83"/>
    </row>
    <row r="500" spans="3:22" s="66" customFormat="1" ht="39" customHeight="1">
      <c r="C500" s="82"/>
      <c r="D500" s="82"/>
      <c r="E500" s="82"/>
      <c r="F500" s="82"/>
      <c r="G500" s="82"/>
      <c r="H500" s="82"/>
      <c r="I500" s="82"/>
      <c r="J500" s="82"/>
      <c r="K500" s="82"/>
      <c r="L500" s="82"/>
      <c r="M500" s="82"/>
      <c r="N500" s="82"/>
      <c r="O500" s="82"/>
      <c r="P500" s="82"/>
      <c r="Q500" s="82"/>
      <c r="R500" s="82"/>
      <c r="S500" s="82"/>
      <c r="T500" s="82"/>
      <c r="U500" s="82"/>
      <c r="V500" s="83"/>
    </row>
    <row r="501" spans="3:22" s="66" customFormat="1" ht="39" customHeight="1">
      <c r="C501" s="82"/>
      <c r="D501" s="82"/>
      <c r="E501" s="82"/>
      <c r="F501" s="82"/>
      <c r="G501" s="82"/>
      <c r="H501" s="82"/>
      <c r="I501" s="82"/>
      <c r="J501" s="82"/>
      <c r="K501" s="82"/>
      <c r="L501" s="82"/>
      <c r="M501" s="82"/>
      <c r="N501" s="82"/>
      <c r="O501" s="82"/>
      <c r="P501" s="82"/>
      <c r="Q501" s="82"/>
      <c r="R501" s="82"/>
      <c r="S501" s="82"/>
      <c r="T501" s="82"/>
      <c r="U501" s="82"/>
      <c r="V501" s="83"/>
    </row>
    <row r="502" spans="3:22" s="66" customFormat="1" ht="39" customHeight="1">
      <c r="C502" s="82"/>
      <c r="D502" s="82"/>
      <c r="E502" s="82"/>
      <c r="F502" s="82"/>
      <c r="G502" s="82"/>
      <c r="H502" s="82"/>
      <c r="I502" s="82"/>
      <c r="J502" s="82"/>
      <c r="K502" s="82"/>
      <c r="L502" s="82"/>
      <c r="M502" s="82"/>
      <c r="N502" s="82"/>
      <c r="O502" s="82"/>
      <c r="P502" s="82"/>
      <c r="Q502" s="82"/>
      <c r="R502" s="82"/>
      <c r="S502" s="82"/>
      <c r="T502" s="82"/>
      <c r="U502" s="82"/>
      <c r="V502" s="83"/>
    </row>
    <row r="503" spans="3:22" s="66" customFormat="1" ht="39" customHeight="1">
      <c r="C503" s="82"/>
      <c r="D503" s="82"/>
      <c r="E503" s="82"/>
      <c r="F503" s="82"/>
      <c r="G503" s="82"/>
      <c r="H503" s="82"/>
      <c r="I503" s="82"/>
      <c r="J503" s="82"/>
      <c r="K503" s="82"/>
      <c r="L503" s="82"/>
      <c r="M503" s="82"/>
      <c r="N503" s="82"/>
      <c r="O503" s="82"/>
      <c r="P503" s="82"/>
      <c r="Q503" s="82"/>
      <c r="R503" s="82"/>
      <c r="S503" s="82"/>
      <c r="T503" s="82"/>
      <c r="U503" s="82"/>
      <c r="V503" s="83"/>
    </row>
    <row r="504" spans="3:22" s="66" customFormat="1" ht="39" customHeight="1">
      <c r="C504" s="82"/>
      <c r="D504" s="82"/>
      <c r="E504" s="82"/>
      <c r="F504" s="82"/>
      <c r="G504" s="82"/>
      <c r="H504" s="82"/>
      <c r="I504" s="82"/>
      <c r="J504" s="82"/>
      <c r="K504" s="82"/>
      <c r="L504" s="82"/>
      <c r="M504" s="82"/>
      <c r="N504" s="82"/>
      <c r="O504" s="82"/>
      <c r="P504" s="82"/>
      <c r="Q504" s="82"/>
      <c r="R504" s="82"/>
      <c r="S504" s="82"/>
      <c r="T504" s="82"/>
      <c r="U504" s="82"/>
      <c r="V504" s="83"/>
    </row>
    <row r="505" spans="3:22" s="66" customFormat="1" ht="39" customHeight="1">
      <c r="C505" s="82"/>
      <c r="D505" s="82"/>
      <c r="E505" s="82"/>
      <c r="F505" s="82"/>
      <c r="G505" s="82"/>
      <c r="H505" s="82"/>
      <c r="I505" s="82"/>
      <c r="J505" s="82"/>
      <c r="K505" s="82"/>
      <c r="L505" s="82"/>
      <c r="M505" s="82"/>
      <c r="N505" s="82"/>
      <c r="O505" s="82"/>
      <c r="P505" s="82"/>
      <c r="Q505" s="82"/>
      <c r="R505" s="82"/>
      <c r="S505" s="82"/>
      <c r="T505" s="82"/>
      <c r="U505" s="82"/>
      <c r="V505" s="83"/>
    </row>
    <row r="506" spans="3:22" s="66" customFormat="1" ht="39" customHeight="1">
      <c r="C506" s="82"/>
      <c r="D506" s="82"/>
      <c r="E506" s="82"/>
      <c r="F506" s="82"/>
      <c r="G506" s="82"/>
      <c r="H506" s="82"/>
      <c r="I506" s="82"/>
      <c r="J506" s="82"/>
      <c r="K506" s="82"/>
      <c r="L506" s="82"/>
      <c r="M506" s="82"/>
      <c r="N506" s="82"/>
      <c r="O506" s="82"/>
      <c r="P506" s="82"/>
      <c r="Q506" s="82"/>
      <c r="R506" s="82"/>
      <c r="S506" s="82"/>
      <c r="T506" s="82"/>
      <c r="U506" s="82"/>
      <c r="V506" s="83"/>
    </row>
    <row r="507" spans="3:22" s="66" customFormat="1" ht="39" customHeight="1">
      <c r="C507" s="82"/>
      <c r="D507" s="82"/>
      <c r="E507" s="82"/>
      <c r="F507" s="82"/>
      <c r="G507" s="82"/>
      <c r="H507" s="82"/>
      <c r="I507" s="82"/>
      <c r="J507" s="82"/>
      <c r="K507" s="82"/>
      <c r="L507" s="82"/>
      <c r="M507" s="82"/>
      <c r="N507" s="82"/>
      <c r="O507" s="82"/>
      <c r="P507" s="82"/>
      <c r="Q507" s="82"/>
      <c r="R507" s="82"/>
      <c r="S507" s="82"/>
      <c r="T507" s="82"/>
      <c r="U507" s="82"/>
      <c r="V507" s="83"/>
    </row>
    <row r="508" spans="3:22" s="66" customFormat="1" ht="39" customHeight="1">
      <c r="C508" s="82"/>
      <c r="D508" s="82"/>
      <c r="E508" s="82"/>
      <c r="F508" s="82"/>
      <c r="G508" s="82"/>
      <c r="H508" s="82"/>
      <c r="I508" s="82"/>
      <c r="J508" s="82"/>
      <c r="K508" s="82"/>
      <c r="L508" s="82"/>
      <c r="M508" s="82"/>
      <c r="N508" s="82"/>
      <c r="O508" s="82"/>
      <c r="P508" s="82"/>
      <c r="Q508" s="82"/>
      <c r="R508" s="82"/>
      <c r="S508" s="82"/>
      <c r="T508" s="82"/>
      <c r="U508" s="82"/>
      <c r="V508" s="83"/>
    </row>
    <row r="509" spans="3:22" s="66" customFormat="1" ht="39" customHeight="1">
      <c r="C509" s="82"/>
      <c r="D509" s="82"/>
      <c r="E509" s="82"/>
      <c r="F509" s="82"/>
      <c r="G509" s="82"/>
      <c r="H509" s="82"/>
      <c r="I509" s="82"/>
      <c r="J509" s="82"/>
      <c r="K509" s="82"/>
      <c r="L509" s="82"/>
      <c r="M509" s="82"/>
      <c r="N509" s="82"/>
      <c r="O509" s="82"/>
      <c r="P509" s="82"/>
      <c r="Q509" s="82"/>
      <c r="R509" s="82"/>
      <c r="S509" s="82"/>
      <c r="T509" s="82"/>
      <c r="U509" s="82"/>
      <c r="V509" s="83"/>
    </row>
    <row r="510" spans="3:22" s="66" customFormat="1" ht="39" customHeight="1">
      <c r="C510" s="82"/>
      <c r="D510" s="82"/>
      <c r="E510" s="82"/>
      <c r="F510" s="82"/>
      <c r="G510" s="82"/>
      <c r="H510" s="82"/>
      <c r="I510" s="82"/>
      <c r="J510" s="82"/>
      <c r="K510" s="82"/>
      <c r="L510" s="82"/>
      <c r="M510" s="82"/>
      <c r="N510" s="82"/>
      <c r="O510" s="82"/>
      <c r="P510" s="82"/>
      <c r="Q510" s="82"/>
      <c r="R510" s="82"/>
      <c r="S510" s="82"/>
      <c r="T510" s="82"/>
      <c r="U510" s="82"/>
      <c r="V510" s="83"/>
    </row>
    <row r="511" spans="3:22" s="66" customFormat="1" ht="39" customHeight="1">
      <c r="C511" s="82"/>
      <c r="D511" s="82"/>
      <c r="E511" s="82"/>
      <c r="F511" s="82"/>
      <c r="G511" s="82"/>
      <c r="H511" s="82"/>
      <c r="I511" s="82"/>
      <c r="J511" s="82"/>
      <c r="K511" s="82"/>
      <c r="L511" s="82"/>
      <c r="M511" s="82"/>
      <c r="N511" s="82"/>
      <c r="O511" s="82"/>
      <c r="P511" s="82"/>
      <c r="Q511" s="82"/>
      <c r="R511" s="82"/>
      <c r="S511" s="82"/>
      <c r="T511" s="82"/>
      <c r="U511" s="82"/>
      <c r="V511" s="83"/>
    </row>
    <row r="512" spans="3:22" s="66" customFormat="1" ht="39" customHeight="1">
      <c r="C512" s="82"/>
      <c r="D512" s="82"/>
      <c r="E512" s="82"/>
      <c r="F512" s="82"/>
      <c r="G512" s="82"/>
      <c r="H512" s="82"/>
      <c r="I512" s="82"/>
      <c r="J512" s="82"/>
      <c r="K512" s="82"/>
      <c r="L512" s="82"/>
      <c r="M512" s="82"/>
      <c r="N512" s="82"/>
      <c r="O512" s="82"/>
      <c r="P512" s="82"/>
      <c r="Q512" s="82"/>
      <c r="R512" s="82"/>
      <c r="S512" s="82"/>
      <c r="T512" s="82"/>
      <c r="U512" s="82"/>
      <c r="V512" s="83"/>
    </row>
    <row r="513" spans="3:22" s="66" customFormat="1" ht="39" customHeight="1">
      <c r="C513" s="82"/>
      <c r="D513" s="82"/>
      <c r="E513" s="82"/>
      <c r="F513" s="82"/>
      <c r="G513" s="82"/>
      <c r="H513" s="82"/>
      <c r="I513" s="82"/>
      <c r="J513" s="82"/>
      <c r="K513" s="82"/>
      <c r="L513" s="82"/>
      <c r="M513" s="82"/>
      <c r="N513" s="82"/>
      <c r="O513" s="82"/>
      <c r="P513" s="82"/>
      <c r="Q513" s="82"/>
      <c r="R513" s="82"/>
      <c r="S513" s="82"/>
      <c r="T513" s="82"/>
      <c r="U513" s="82"/>
      <c r="V513" s="83"/>
    </row>
    <row r="514" spans="3:22" s="66" customFormat="1" ht="39" customHeight="1">
      <c r="C514" s="82"/>
      <c r="D514" s="82"/>
      <c r="E514" s="82"/>
      <c r="F514" s="82"/>
      <c r="G514" s="82"/>
      <c r="H514" s="82"/>
      <c r="I514" s="82"/>
      <c r="J514" s="82"/>
      <c r="K514" s="82"/>
      <c r="L514" s="82"/>
      <c r="M514" s="82"/>
      <c r="N514" s="82"/>
      <c r="O514" s="82"/>
      <c r="P514" s="82"/>
      <c r="Q514" s="82"/>
      <c r="R514" s="82"/>
      <c r="S514" s="82"/>
      <c r="T514" s="82"/>
      <c r="U514" s="82"/>
      <c r="V514" s="83"/>
    </row>
    <row r="515" spans="3:22" s="66" customFormat="1" ht="39" customHeight="1">
      <c r="C515" s="82"/>
      <c r="D515" s="82"/>
      <c r="E515" s="82"/>
      <c r="F515" s="82"/>
      <c r="G515" s="82"/>
      <c r="H515" s="82"/>
      <c r="I515" s="82"/>
      <c r="J515" s="82"/>
      <c r="K515" s="82"/>
      <c r="L515" s="82"/>
      <c r="M515" s="82"/>
      <c r="N515" s="82"/>
      <c r="O515" s="82"/>
      <c r="P515" s="82"/>
      <c r="Q515" s="82"/>
      <c r="R515" s="82"/>
      <c r="S515" s="82"/>
      <c r="T515" s="82"/>
      <c r="U515" s="82"/>
      <c r="V515" s="83"/>
    </row>
    <row r="516" spans="3:22" s="66" customFormat="1" ht="39" customHeight="1">
      <c r="C516" s="82"/>
      <c r="D516" s="82"/>
      <c r="E516" s="82"/>
      <c r="F516" s="82"/>
      <c r="G516" s="82"/>
      <c r="H516" s="82"/>
      <c r="I516" s="82"/>
      <c r="J516" s="82"/>
      <c r="K516" s="82"/>
      <c r="L516" s="82"/>
      <c r="M516" s="82"/>
      <c r="N516" s="82"/>
      <c r="O516" s="82"/>
      <c r="P516" s="82"/>
      <c r="Q516" s="82"/>
      <c r="R516" s="82"/>
      <c r="S516" s="82"/>
      <c r="T516" s="82"/>
      <c r="U516" s="82"/>
      <c r="V516" s="83"/>
    </row>
    <row r="517" spans="3:22" s="66" customFormat="1" ht="39" customHeight="1">
      <c r="C517" s="82"/>
      <c r="D517" s="82"/>
      <c r="E517" s="82"/>
      <c r="F517" s="82"/>
      <c r="G517" s="82"/>
      <c r="H517" s="82"/>
      <c r="I517" s="82"/>
      <c r="J517" s="82"/>
      <c r="K517" s="82"/>
      <c r="L517" s="82"/>
      <c r="M517" s="82"/>
      <c r="N517" s="82"/>
      <c r="O517" s="82"/>
      <c r="P517" s="82"/>
      <c r="Q517" s="82"/>
      <c r="R517" s="82"/>
      <c r="S517" s="82"/>
      <c r="T517" s="82"/>
      <c r="U517" s="82"/>
      <c r="V517" s="83"/>
    </row>
    <row r="518" spans="3:22" s="66" customFormat="1" ht="39" customHeight="1">
      <c r="C518" s="82"/>
      <c r="D518" s="82"/>
      <c r="E518" s="82"/>
      <c r="F518" s="82"/>
      <c r="G518" s="82"/>
      <c r="H518" s="82"/>
      <c r="I518" s="82"/>
      <c r="J518" s="82"/>
      <c r="K518" s="82"/>
      <c r="L518" s="82"/>
      <c r="M518" s="82"/>
      <c r="N518" s="82"/>
      <c r="O518" s="82"/>
      <c r="P518" s="82"/>
      <c r="Q518" s="82"/>
      <c r="R518" s="82"/>
      <c r="S518" s="82"/>
      <c r="T518" s="82"/>
      <c r="U518" s="82"/>
      <c r="V518" s="83"/>
    </row>
    <row r="519" spans="3:22" s="66" customFormat="1" ht="39" customHeight="1">
      <c r="C519" s="82"/>
      <c r="D519" s="82"/>
      <c r="E519" s="82"/>
      <c r="F519" s="82"/>
      <c r="G519" s="82"/>
      <c r="H519" s="82"/>
      <c r="I519" s="82"/>
      <c r="J519" s="82"/>
      <c r="K519" s="82"/>
      <c r="L519" s="82"/>
      <c r="M519" s="82"/>
      <c r="N519" s="82"/>
      <c r="O519" s="82"/>
      <c r="P519" s="82"/>
      <c r="Q519" s="82"/>
      <c r="R519" s="82"/>
      <c r="S519" s="82"/>
      <c r="T519" s="82"/>
      <c r="U519" s="82"/>
      <c r="V519" s="83"/>
    </row>
    <row r="520" spans="3:22" s="66" customFormat="1" ht="39" customHeight="1">
      <c r="C520" s="82"/>
      <c r="D520" s="82"/>
      <c r="E520" s="82"/>
      <c r="F520" s="82"/>
      <c r="G520" s="82"/>
      <c r="H520" s="82"/>
      <c r="I520" s="82"/>
      <c r="J520" s="82"/>
      <c r="K520" s="82"/>
      <c r="L520" s="82"/>
      <c r="M520" s="82"/>
      <c r="N520" s="82"/>
      <c r="O520" s="82"/>
      <c r="P520" s="82"/>
      <c r="Q520" s="82"/>
      <c r="R520" s="82"/>
      <c r="S520" s="82"/>
      <c r="T520" s="82"/>
      <c r="U520" s="82"/>
      <c r="V520" s="83"/>
    </row>
    <row r="521" spans="3:22" s="66" customFormat="1" ht="39" customHeight="1">
      <c r="C521" s="82"/>
      <c r="D521" s="82"/>
      <c r="E521" s="82"/>
      <c r="F521" s="82"/>
      <c r="G521" s="82"/>
      <c r="H521" s="82"/>
      <c r="I521" s="82"/>
      <c r="J521" s="82"/>
      <c r="K521" s="82"/>
      <c r="L521" s="82"/>
      <c r="M521" s="82"/>
      <c r="N521" s="82"/>
      <c r="O521" s="82"/>
      <c r="P521" s="82"/>
      <c r="Q521" s="82"/>
      <c r="R521" s="82"/>
      <c r="S521" s="82"/>
      <c r="T521" s="82"/>
      <c r="U521" s="82"/>
      <c r="V521" s="83"/>
    </row>
    <row r="522" spans="3:22" s="66" customFormat="1" ht="39" customHeight="1">
      <c r="C522" s="82"/>
      <c r="D522" s="82"/>
      <c r="E522" s="82"/>
      <c r="F522" s="82"/>
      <c r="G522" s="82"/>
      <c r="H522" s="82"/>
      <c r="I522" s="82"/>
      <c r="J522" s="82"/>
      <c r="K522" s="82"/>
      <c r="L522" s="82"/>
      <c r="M522" s="82"/>
      <c r="N522" s="82"/>
      <c r="O522" s="82"/>
      <c r="P522" s="82"/>
      <c r="Q522" s="82"/>
      <c r="R522" s="82"/>
      <c r="S522" s="82"/>
      <c r="T522" s="82"/>
      <c r="U522" s="82"/>
      <c r="V522" s="83"/>
    </row>
    <row r="523" spans="3:22" s="66" customFormat="1" ht="39" customHeight="1">
      <c r="C523" s="82"/>
      <c r="D523" s="82"/>
      <c r="E523" s="82"/>
      <c r="F523" s="82"/>
      <c r="G523" s="82"/>
      <c r="H523" s="82"/>
      <c r="I523" s="82"/>
      <c r="J523" s="82"/>
      <c r="K523" s="82"/>
      <c r="L523" s="82"/>
      <c r="M523" s="82"/>
      <c r="N523" s="82"/>
      <c r="O523" s="82"/>
      <c r="P523" s="82"/>
      <c r="Q523" s="82"/>
      <c r="R523" s="82"/>
      <c r="S523" s="82"/>
      <c r="T523" s="82"/>
      <c r="U523" s="82"/>
      <c r="V523" s="83"/>
    </row>
    <row r="524" spans="3:22" s="66" customFormat="1" ht="39" customHeight="1">
      <c r="C524" s="82"/>
      <c r="D524" s="82"/>
      <c r="E524" s="82"/>
      <c r="F524" s="82"/>
      <c r="G524" s="82"/>
      <c r="H524" s="82"/>
      <c r="I524" s="82"/>
      <c r="J524" s="82"/>
      <c r="K524" s="82"/>
      <c r="L524" s="82"/>
      <c r="M524" s="82"/>
      <c r="N524" s="82"/>
      <c r="O524" s="82"/>
      <c r="P524" s="82"/>
      <c r="Q524" s="82"/>
      <c r="R524" s="82"/>
      <c r="S524" s="82"/>
      <c r="T524" s="82"/>
      <c r="U524" s="82"/>
      <c r="V524" s="83"/>
    </row>
    <row r="525" spans="3:22" s="66" customFormat="1" ht="39" customHeight="1">
      <c r="C525" s="82"/>
      <c r="D525" s="82"/>
      <c r="E525" s="82"/>
      <c r="F525" s="82"/>
      <c r="G525" s="82"/>
      <c r="H525" s="82"/>
      <c r="I525" s="82"/>
      <c r="J525" s="82"/>
      <c r="K525" s="82"/>
      <c r="L525" s="82"/>
      <c r="M525" s="82"/>
      <c r="N525" s="82"/>
      <c r="O525" s="82"/>
      <c r="P525" s="82"/>
      <c r="Q525" s="82"/>
      <c r="R525" s="82"/>
      <c r="S525" s="82"/>
      <c r="T525" s="82"/>
      <c r="U525" s="82"/>
      <c r="V525" s="83"/>
    </row>
    <row r="526" spans="3:22" s="66" customFormat="1" ht="39" customHeight="1">
      <c r="C526" s="82"/>
      <c r="D526" s="82"/>
      <c r="E526" s="82"/>
      <c r="F526" s="82"/>
      <c r="G526" s="82"/>
      <c r="H526" s="82"/>
      <c r="I526" s="82"/>
      <c r="J526" s="82"/>
      <c r="K526" s="82"/>
      <c r="L526" s="82"/>
      <c r="M526" s="82"/>
      <c r="N526" s="82"/>
      <c r="O526" s="82"/>
      <c r="P526" s="82"/>
      <c r="Q526" s="82"/>
      <c r="R526" s="82"/>
      <c r="S526" s="82"/>
      <c r="T526" s="82"/>
      <c r="U526" s="82"/>
      <c r="V526" s="83"/>
    </row>
    <row r="527" spans="3:22" s="66" customFormat="1" ht="39" customHeight="1">
      <c r="C527" s="82"/>
      <c r="D527" s="82"/>
      <c r="E527" s="82"/>
      <c r="F527" s="82"/>
      <c r="G527" s="82"/>
      <c r="H527" s="82"/>
      <c r="I527" s="82"/>
      <c r="J527" s="82"/>
      <c r="K527" s="82"/>
      <c r="L527" s="82"/>
      <c r="M527" s="82"/>
      <c r="N527" s="82"/>
      <c r="O527" s="82"/>
      <c r="P527" s="82"/>
      <c r="Q527" s="82"/>
      <c r="R527" s="82"/>
      <c r="S527" s="82"/>
      <c r="T527" s="82"/>
      <c r="U527" s="82"/>
      <c r="V527" s="83"/>
    </row>
    <row r="528" spans="3:22" s="66" customFormat="1" ht="39" customHeight="1">
      <c r="C528" s="82"/>
      <c r="D528" s="82"/>
      <c r="E528" s="82"/>
      <c r="F528" s="82"/>
      <c r="G528" s="82"/>
      <c r="H528" s="82"/>
      <c r="I528" s="82"/>
      <c r="J528" s="82"/>
      <c r="K528" s="82"/>
      <c r="L528" s="82"/>
      <c r="M528" s="82"/>
      <c r="N528" s="82"/>
      <c r="O528" s="82"/>
      <c r="P528" s="82"/>
      <c r="Q528" s="82"/>
      <c r="R528" s="82"/>
      <c r="S528" s="82"/>
      <c r="T528" s="82"/>
      <c r="U528" s="82"/>
      <c r="V528" s="83"/>
    </row>
    <row r="529" spans="3:22" s="66" customFormat="1" ht="39" customHeight="1">
      <c r="C529" s="82"/>
      <c r="D529" s="82"/>
      <c r="E529" s="82"/>
      <c r="F529" s="82"/>
      <c r="G529" s="82"/>
      <c r="H529" s="82"/>
      <c r="I529" s="82"/>
      <c r="J529" s="82"/>
      <c r="K529" s="82"/>
      <c r="L529" s="82"/>
      <c r="M529" s="82"/>
      <c r="N529" s="82"/>
      <c r="O529" s="82"/>
      <c r="P529" s="82"/>
      <c r="Q529" s="82"/>
      <c r="R529" s="82"/>
      <c r="S529" s="82"/>
      <c r="T529" s="82"/>
      <c r="U529" s="82"/>
      <c r="V529" s="83"/>
    </row>
    <row r="530" spans="3:22" s="66" customFormat="1" ht="39" customHeight="1">
      <c r="C530" s="82"/>
      <c r="D530" s="82"/>
      <c r="E530" s="82"/>
      <c r="F530" s="82"/>
      <c r="G530" s="82"/>
      <c r="H530" s="82"/>
      <c r="I530" s="82"/>
      <c r="J530" s="82"/>
      <c r="K530" s="82"/>
      <c r="L530" s="82"/>
      <c r="M530" s="82"/>
      <c r="N530" s="82"/>
      <c r="O530" s="82"/>
      <c r="P530" s="82"/>
      <c r="Q530" s="82"/>
      <c r="R530" s="82"/>
      <c r="S530" s="82"/>
      <c r="T530" s="82"/>
      <c r="U530" s="82"/>
      <c r="V530" s="83"/>
    </row>
    <row r="531" spans="3:22" s="66" customFormat="1" ht="39" customHeight="1">
      <c r="C531" s="82"/>
      <c r="D531" s="82"/>
      <c r="E531" s="82"/>
      <c r="F531" s="82"/>
      <c r="G531" s="82"/>
      <c r="H531" s="82"/>
      <c r="I531" s="82"/>
      <c r="J531" s="82"/>
      <c r="K531" s="82"/>
      <c r="L531" s="82"/>
      <c r="M531" s="82"/>
      <c r="N531" s="82"/>
      <c r="O531" s="82"/>
      <c r="P531" s="82"/>
      <c r="Q531" s="82"/>
      <c r="R531" s="82"/>
      <c r="S531" s="82"/>
      <c r="T531" s="82"/>
      <c r="U531" s="82"/>
      <c r="V531" s="83"/>
    </row>
    <row r="532" spans="3:22" s="66" customFormat="1" ht="39" customHeight="1">
      <c r="C532" s="82"/>
      <c r="D532" s="82"/>
      <c r="E532" s="82"/>
      <c r="F532" s="82"/>
      <c r="G532" s="82"/>
      <c r="H532" s="82"/>
      <c r="I532" s="82"/>
      <c r="J532" s="82"/>
      <c r="K532" s="82"/>
      <c r="L532" s="82"/>
      <c r="M532" s="82"/>
      <c r="N532" s="82"/>
      <c r="O532" s="82"/>
      <c r="P532" s="82"/>
      <c r="Q532" s="82"/>
      <c r="R532" s="82"/>
      <c r="S532" s="82"/>
      <c r="T532" s="82"/>
      <c r="U532" s="82"/>
      <c r="V532" s="83"/>
    </row>
    <row r="533" spans="3:22" s="66" customFormat="1" ht="39" customHeight="1">
      <c r="C533" s="82"/>
      <c r="D533" s="82"/>
      <c r="E533" s="82"/>
      <c r="F533" s="82"/>
      <c r="G533" s="82"/>
      <c r="H533" s="82"/>
      <c r="I533" s="82"/>
      <c r="J533" s="82"/>
      <c r="K533" s="82"/>
      <c r="L533" s="82"/>
      <c r="M533" s="82"/>
      <c r="N533" s="82"/>
      <c r="O533" s="82"/>
      <c r="P533" s="82"/>
      <c r="Q533" s="82"/>
      <c r="R533" s="82"/>
      <c r="S533" s="82"/>
      <c r="T533" s="82"/>
      <c r="U533" s="82"/>
      <c r="V533" s="83"/>
    </row>
    <row r="534" spans="3:22" s="66" customFormat="1" ht="39" customHeight="1">
      <c r="C534" s="82"/>
      <c r="D534" s="82"/>
      <c r="E534" s="82"/>
      <c r="F534" s="82"/>
      <c r="G534" s="82"/>
      <c r="H534" s="82"/>
      <c r="I534" s="82"/>
      <c r="J534" s="82"/>
      <c r="K534" s="82"/>
      <c r="L534" s="82"/>
      <c r="M534" s="82"/>
      <c r="N534" s="82"/>
      <c r="O534" s="82"/>
      <c r="P534" s="82"/>
      <c r="Q534" s="82"/>
      <c r="R534" s="82"/>
      <c r="S534" s="82"/>
      <c r="T534" s="82"/>
      <c r="U534" s="82"/>
      <c r="V534" s="83"/>
    </row>
    <row r="535" spans="3:22" s="66" customFormat="1" ht="39" customHeight="1">
      <c r="C535" s="82"/>
      <c r="D535" s="82"/>
      <c r="E535" s="82"/>
      <c r="F535" s="82"/>
      <c r="G535" s="82"/>
      <c r="H535" s="82"/>
      <c r="I535" s="82"/>
      <c r="J535" s="82"/>
      <c r="K535" s="82"/>
      <c r="L535" s="82"/>
      <c r="M535" s="82"/>
      <c r="N535" s="82"/>
      <c r="O535" s="82"/>
      <c r="P535" s="82"/>
      <c r="Q535" s="82"/>
      <c r="R535" s="82"/>
      <c r="S535" s="82"/>
      <c r="T535" s="82"/>
      <c r="U535" s="82"/>
      <c r="V535" s="83"/>
    </row>
    <row r="536" spans="3:22" s="66" customFormat="1" ht="39" customHeight="1">
      <c r="C536" s="82"/>
      <c r="D536" s="82"/>
      <c r="E536" s="82"/>
      <c r="F536" s="82"/>
      <c r="G536" s="82"/>
      <c r="H536" s="82"/>
      <c r="I536" s="82"/>
      <c r="J536" s="82"/>
      <c r="K536" s="82"/>
      <c r="L536" s="82"/>
      <c r="M536" s="82"/>
      <c r="N536" s="82"/>
      <c r="O536" s="82"/>
      <c r="P536" s="82"/>
      <c r="Q536" s="82"/>
      <c r="R536" s="82"/>
      <c r="S536" s="82"/>
      <c r="T536" s="82"/>
      <c r="U536" s="82"/>
      <c r="V536" s="83"/>
    </row>
    <row r="537" spans="3:22" s="66" customFormat="1" ht="39" customHeight="1">
      <c r="C537" s="82"/>
      <c r="D537" s="82"/>
      <c r="E537" s="82"/>
      <c r="F537" s="82"/>
      <c r="G537" s="82"/>
      <c r="H537" s="82"/>
      <c r="I537" s="82"/>
      <c r="J537" s="82"/>
      <c r="K537" s="82"/>
      <c r="L537" s="82"/>
      <c r="M537" s="82"/>
      <c r="N537" s="82"/>
      <c r="O537" s="82"/>
      <c r="P537" s="82"/>
      <c r="Q537" s="82"/>
      <c r="R537" s="82"/>
      <c r="S537" s="82"/>
      <c r="T537" s="82"/>
      <c r="U537" s="82"/>
      <c r="V537" s="83"/>
    </row>
    <row r="538" spans="3:22" s="66" customFormat="1" ht="39" customHeight="1">
      <c r="C538" s="82"/>
      <c r="D538" s="82"/>
      <c r="E538" s="82"/>
      <c r="F538" s="82"/>
      <c r="G538" s="82"/>
      <c r="H538" s="82"/>
      <c r="I538" s="82"/>
      <c r="J538" s="82"/>
      <c r="K538" s="82"/>
      <c r="L538" s="82"/>
      <c r="M538" s="82"/>
      <c r="N538" s="82"/>
      <c r="O538" s="82"/>
      <c r="P538" s="82"/>
      <c r="Q538" s="82"/>
      <c r="R538" s="82"/>
      <c r="S538" s="82"/>
      <c r="T538" s="82"/>
      <c r="U538" s="82"/>
      <c r="V538" s="83"/>
    </row>
    <row r="539" spans="3:22" s="66" customFormat="1" ht="39" customHeight="1">
      <c r="C539" s="82"/>
      <c r="D539" s="82"/>
      <c r="E539" s="82"/>
      <c r="F539" s="82"/>
      <c r="G539" s="82"/>
      <c r="H539" s="82"/>
      <c r="I539" s="82"/>
      <c r="J539" s="82"/>
      <c r="K539" s="82"/>
      <c r="L539" s="82"/>
      <c r="M539" s="82"/>
      <c r="N539" s="82"/>
      <c r="O539" s="82"/>
      <c r="P539" s="82"/>
      <c r="Q539" s="82"/>
      <c r="R539" s="82"/>
      <c r="S539" s="82"/>
      <c r="T539" s="82"/>
      <c r="U539" s="82"/>
      <c r="V539" s="83"/>
    </row>
    <row r="540" spans="3:22" s="66" customFormat="1" ht="39" customHeight="1">
      <c r="C540" s="82"/>
      <c r="D540" s="82"/>
      <c r="E540" s="82"/>
      <c r="F540" s="82"/>
      <c r="G540" s="82"/>
      <c r="H540" s="82"/>
      <c r="I540" s="82"/>
      <c r="J540" s="82"/>
      <c r="K540" s="82"/>
      <c r="L540" s="82"/>
      <c r="M540" s="82"/>
      <c r="N540" s="82"/>
      <c r="O540" s="82"/>
      <c r="P540" s="82"/>
      <c r="Q540" s="82"/>
      <c r="R540" s="82"/>
      <c r="S540" s="82"/>
      <c r="T540" s="82"/>
      <c r="U540" s="82"/>
      <c r="V540" s="83"/>
    </row>
    <row r="541" spans="3:22" s="66" customFormat="1" ht="39" customHeight="1">
      <c r="C541" s="82"/>
      <c r="D541" s="82"/>
      <c r="E541" s="82"/>
      <c r="F541" s="82"/>
      <c r="G541" s="82"/>
      <c r="H541" s="82"/>
      <c r="I541" s="82"/>
      <c r="J541" s="82"/>
      <c r="K541" s="82"/>
      <c r="L541" s="82"/>
      <c r="M541" s="82"/>
      <c r="N541" s="82"/>
      <c r="O541" s="82"/>
      <c r="P541" s="82"/>
      <c r="Q541" s="82"/>
      <c r="R541" s="82"/>
      <c r="S541" s="82"/>
      <c r="T541" s="82"/>
      <c r="U541" s="82"/>
      <c r="V541" s="83"/>
    </row>
    <row r="542" spans="3:22" s="66" customFormat="1" ht="39" customHeight="1">
      <c r="C542" s="82"/>
      <c r="D542" s="82"/>
      <c r="E542" s="82"/>
      <c r="F542" s="82"/>
      <c r="G542" s="82"/>
      <c r="H542" s="82"/>
      <c r="I542" s="82"/>
      <c r="J542" s="82"/>
      <c r="K542" s="82"/>
      <c r="L542" s="82"/>
      <c r="M542" s="82"/>
      <c r="N542" s="82"/>
      <c r="O542" s="82"/>
      <c r="P542" s="82"/>
      <c r="Q542" s="82"/>
      <c r="R542" s="82"/>
      <c r="S542" s="82"/>
      <c r="T542" s="82"/>
      <c r="U542" s="82"/>
      <c r="V542" s="83"/>
    </row>
    <row r="543" spans="3:22" s="66" customFormat="1" ht="39" customHeight="1">
      <c r="C543" s="82"/>
      <c r="D543" s="82"/>
      <c r="E543" s="82"/>
      <c r="F543" s="82"/>
      <c r="G543" s="82"/>
      <c r="H543" s="82"/>
      <c r="I543" s="82"/>
      <c r="J543" s="82"/>
      <c r="K543" s="82"/>
      <c r="L543" s="82"/>
      <c r="M543" s="82"/>
      <c r="N543" s="82"/>
      <c r="O543" s="82"/>
      <c r="P543" s="82"/>
      <c r="Q543" s="82"/>
      <c r="R543" s="82"/>
      <c r="S543" s="82"/>
      <c r="T543" s="82"/>
      <c r="U543" s="82"/>
      <c r="V543" s="83"/>
    </row>
    <row r="544" spans="3:22" s="66" customFormat="1" ht="39" customHeight="1">
      <c r="C544" s="82"/>
      <c r="D544" s="82"/>
      <c r="E544" s="82"/>
      <c r="F544" s="82"/>
      <c r="G544" s="82"/>
      <c r="H544" s="82"/>
      <c r="I544" s="82"/>
      <c r="J544" s="82"/>
      <c r="K544" s="82"/>
      <c r="L544" s="82"/>
      <c r="M544" s="82"/>
      <c r="N544" s="82"/>
      <c r="O544" s="82"/>
      <c r="P544" s="82"/>
      <c r="Q544" s="82"/>
      <c r="R544" s="82"/>
      <c r="S544" s="82"/>
      <c r="T544" s="82"/>
      <c r="U544" s="82"/>
      <c r="V544" s="83"/>
    </row>
    <row r="545" spans="3:22" s="66" customFormat="1" ht="39" customHeight="1">
      <c r="C545" s="82"/>
      <c r="D545" s="82"/>
      <c r="E545" s="82"/>
      <c r="F545" s="82"/>
      <c r="G545" s="82"/>
      <c r="H545" s="82"/>
      <c r="I545" s="82"/>
      <c r="J545" s="82"/>
      <c r="K545" s="82"/>
      <c r="L545" s="82"/>
      <c r="M545" s="82"/>
      <c r="N545" s="82"/>
      <c r="O545" s="82"/>
      <c r="P545" s="82"/>
      <c r="Q545" s="82"/>
      <c r="R545" s="82"/>
      <c r="S545" s="82"/>
      <c r="T545" s="82"/>
      <c r="U545" s="82"/>
      <c r="V545" s="83"/>
    </row>
    <row r="546" spans="3:22" s="66" customFormat="1" ht="39" customHeight="1">
      <c r="C546" s="82"/>
      <c r="D546" s="82"/>
      <c r="E546" s="82"/>
      <c r="F546" s="82"/>
      <c r="G546" s="82"/>
      <c r="H546" s="82"/>
      <c r="I546" s="82"/>
      <c r="J546" s="82"/>
      <c r="K546" s="82"/>
      <c r="L546" s="82"/>
      <c r="M546" s="82"/>
      <c r="N546" s="82"/>
      <c r="O546" s="82"/>
      <c r="P546" s="82"/>
      <c r="Q546" s="82"/>
      <c r="R546" s="82"/>
      <c r="S546" s="82"/>
      <c r="T546" s="82"/>
      <c r="U546" s="82"/>
      <c r="V546" s="83"/>
    </row>
    <row r="547" spans="3:22" s="66" customFormat="1" ht="39" customHeight="1">
      <c r="C547" s="82"/>
      <c r="D547" s="82"/>
      <c r="E547" s="82"/>
      <c r="F547" s="82"/>
      <c r="G547" s="82"/>
      <c r="H547" s="82"/>
      <c r="I547" s="82"/>
      <c r="J547" s="82"/>
      <c r="K547" s="82"/>
      <c r="L547" s="82"/>
      <c r="M547" s="82"/>
      <c r="N547" s="82"/>
      <c r="O547" s="82"/>
      <c r="P547" s="82"/>
      <c r="Q547" s="82"/>
      <c r="R547" s="82"/>
      <c r="S547" s="82"/>
      <c r="T547" s="82"/>
      <c r="U547" s="82"/>
      <c r="V547" s="83"/>
    </row>
    <row r="548" spans="3:22" s="66" customFormat="1" ht="39" customHeight="1">
      <c r="C548" s="82"/>
      <c r="D548" s="82"/>
      <c r="E548" s="82"/>
      <c r="F548" s="82"/>
      <c r="G548" s="82"/>
      <c r="H548" s="82"/>
      <c r="I548" s="82"/>
      <c r="J548" s="82"/>
      <c r="K548" s="82"/>
      <c r="L548" s="82"/>
      <c r="M548" s="82"/>
      <c r="N548" s="82"/>
      <c r="O548" s="82"/>
      <c r="P548" s="82"/>
      <c r="Q548" s="82"/>
      <c r="R548" s="82"/>
      <c r="S548" s="82"/>
      <c r="T548" s="82"/>
      <c r="U548" s="82"/>
      <c r="V548" s="83"/>
    </row>
    <row r="549" spans="3:22" s="66" customFormat="1" ht="39" customHeight="1">
      <c r="C549" s="82"/>
      <c r="D549" s="82"/>
      <c r="E549" s="82"/>
      <c r="F549" s="82"/>
      <c r="G549" s="82"/>
      <c r="H549" s="82"/>
      <c r="I549" s="82"/>
      <c r="J549" s="82"/>
      <c r="K549" s="82"/>
      <c r="L549" s="82"/>
      <c r="M549" s="82"/>
      <c r="N549" s="82"/>
      <c r="O549" s="82"/>
      <c r="P549" s="82"/>
      <c r="Q549" s="82"/>
      <c r="R549" s="82"/>
      <c r="S549" s="82"/>
      <c r="T549" s="82"/>
      <c r="U549" s="82"/>
      <c r="V549" s="83"/>
    </row>
    <row r="550" spans="3:22" s="66" customFormat="1" ht="39" customHeight="1">
      <c r="C550" s="82"/>
      <c r="D550" s="82"/>
      <c r="E550" s="82"/>
      <c r="F550" s="82"/>
      <c r="G550" s="82"/>
      <c r="H550" s="82"/>
      <c r="I550" s="82"/>
      <c r="J550" s="82"/>
      <c r="K550" s="82"/>
      <c r="L550" s="82"/>
      <c r="M550" s="82"/>
      <c r="N550" s="82"/>
      <c r="O550" s="82"/>
      <c r="P550" s="82"/>
      <c r="Q550" s="82"/>
      <c r="R550" s="82"/>
      <c r="S550" s="82"/>
      <c r="T550" s="82"/>
      <c r="U550" s="82"/>
      <c r="V550" s="83"/>
    </row>
    <row r="551" spans="3:22" s="66" customFormat="1" ht="39" customHeight="1">
      <c r="C551" s="82"/>
      <c r="D551" s="82"/>
      <c r="E551" s="82"/>
      <c r="F551" s="82"/>
      <c r="G551" s="82"/>
      <c r="H551" s="82"/>
      <c r="I551" s="82"/>
      <c r="J551" s="82"/>
      <c r="K551" s="82"/>
      <c r="L551" s="82"/>
      <c r="M551" s="82"/>
      <c r="N551" s="82"/>
      <c r="O551" s="82"/>
      <c r="P551" s="82"/>
      <c r="Q551" s="82"/>
      <c r="R551" s="82"/>
      <c r="S551" s="82"/>
      <c r="T551" s="82"/>
      <c r="U551" s="82"/>
      <c r="V551" s="83"/>
    </row>
    <row r="552" spans="3:22" s="66" customFormat="1" ht="39" customHeight="1">
      <c r="C552" s="82"/>
      <c r="D552" s="82"/>
      <c r="E552" s="82"/>
      <c r="F552" s="82"/>
      <c r="G552" s="82"/>
      <c r="H552" s="82"/>
      <c r="I552" s="82"/>
      <c r="J552" s="82"/>
      <c r="K552" s="82"/>
      <c r="L552" s="82"/>
      <c r="M552" s="82"/>
      <c r="N552" s="82"/>
      <c r="O552" s="82"/>
      <c r="P552" s="82"/>
      <c r="Q552" s="82"/>
      <c r="R552" s="82"/>
      <c r="S552" s="82"/>
      <c r="T552" s="82"/>
      <c r="U552" s="82"/>
      <c r="V552" s="83"/>
    </row>
    <row r="553" spans="3:22" s="66" customFormat="1" ht="39" customHeight="1">
      <c r="C553" s="82"/>
      <c r="D553" s="82"/>
      <c r="E553" s="82"/>
      <c r="F553" s="82"/>
      <c r="G553" s="82"/>
      <c r="H553" s="82"/>
      <c r="I553" s="82"/>
      <c r="J553" s="82"/>
      <c r="K553" s="82"/>
      <c r="L553" s="82"/>
      <c r="M553" s="82"/>
      <c r="N553" s="82"/>
      <c r="O553" s="82"/>
      <c r="P553" s="82"/>
      <c r="Q553" s="82"/>
      <c r="R553" s="82"/>
      <c r="S553" s="82"/>
      <c r="T553" s="82"/>
      <c r="U553" s="82"/>
      <c r="V553" s="83"/>
    </row>
    <row r="554" spans="3:22" s="66" customFormat="1" ht="39" customHeight="1">
      <c r="C554" s="82"/>
      <c r="D554" s="82"/>
      <c r="E554" s="82"/>
      <c r="F554" s="82"/>
      <c r="G554" s="82"/>
      <c r="H554" s="82"/>
      <c r="I554" s="82"/>
      <c r="J554" s="82"/>
      <c r="K554" s="82"/>
      <c r="L554" s="82"/>
      <c r="M554" s="82"/>
      <c r="N554" s="82"/>
      <c r="O554" s="82"/>
      <c r="P554" s="82"/>
      <c r="Q554" s="82"/>
      <c r="R554" s="82"/>
      <c r="S554" s="82"/>
      <c r="T554" s="82"/>
      <c r="U554" s="82"/>
      <c r="V554" s="83"/>
    </row>
    <row r="555" spans="3:22" s="66" customFormat="1" ht="39" customHeight="1">
      <c r="C555" s="82"/>
      <c r="D555" s="82"/>
      <c r="E555" s="82"/>
      <c r="F555" s="82"/>
      <c r="G555" s="82"/>
      <c r="H555" s="82"/>
      <c r="I555" s="82"/>
      <c r="J555" s="82"/>
      <c r="K555" s="82"/>
      <c r="L555" s="82"/>
      <c r="M555" s="82"/>
      <c r="N555" s="82"/>
      <c r="O555" s="82"/>
      <c r="P555" s="82"/>
      <c r="Q555" s="82"/>
      <c r="R555" s="82"/>
      <c r="S555" s="82"/>
      <c r="T555" s="82"/>
      <c r="U555" s="82"/>
      <c r="V555" s="83"/>
    </row>
    <row r="556" spans="3:22" s="66" customFormat="1" ht="39" customHeight="1">
      <c r="C556" s="82"/>
      <c r="D556" s="82"/>
      <c r="E556" s="82"/>
      <c r="F556" s="82"/>
      <c r="G556" s="82"/>
      <c r="H556" s="82"/>
      <c r="I556" s="82"/>
      <c r="J556" s="82"/>
      <c r="K556" s="82"/>
      <c r="L556" s="82"/>
      <c r="M556" s="82"/>
      <c r="N556" s="82"/>
      <c r="O556" s="82"/>
      <c r="P556" s="82"/>
      <c r="Q556" s="82"/>
      <c r="R556" s="82"/>
      <c r="S556" s="82"/>
      <c r="T556" s="82"/>
      <c r="U556" s="82"/>
      <c r="V556" s="83"/>
    </row>
    <row r="557" spans="3:22" s="66" customFormat="1" ht="39" customHeight="1">
      <c r="C557" s="82"/>
      <c r="D557" s="82"/>
      <c r="E557" s="82"/>
      <c r="F557" s="82"/>
      <c r="G557" s="82"/>
      <c r="H557" s="82"/>
      <c r="I557" s="82"/>
      <c r="J557" s="82"/>
      <c r="K557" s="82"/>
      <c r="L557" s="82"/>
      <c r="M557" s="82"/>
      <c r="N557" s="82"/>
      <c r="O557" s="82"/>
      <c r="P557" s="82"/>
      <c r="Q557" s="82"/>
      <c r="R557" s="82"/>
      <c r="S557" s="82"/>
      <c r="T557" s="82"/>
      <c r="U557" s="82"/>
      <c r="V557" s="83"/>
    </row>
    <row r="558" spans="3:22" s="66" customFormat="1" ht="39" customHeight="1">
      <c r="C558" s="82"/>
      <c r="D558" s="82"/>
      <c r="E558" s="82"/>
      <c r="F558" s="82"/>
      <c r="G558" s="82"/>
      <c r="H558" s="82"/>
      <c r="I558" s="82"/>
      <c r="J558" s="82"/>
      <c r="K558" s="82"/>
      <c r="L558" s="82"/>
      <c r="M558" s="82"/>
      <c r="N558" s="82"/>
      <c r="O558" s="82"/>
      <c r="P558" s="82"/>
      <c r="Q558" s="82"/>
      <c r="R558" s="82"/>
      <c r="S558" s="82"/>
      <c r="T558" s="82"/>
      <c r="U558" s="82"/>
      <c r="V558" s="83"/>
    </row>
    <row r="559" spans="3:22" s="66" customFormat="1" ht="39" customHeight="1">
      <c r="C559" s="82"/>
      <c r="D559" s="82"/>
      <c r="E559" s="82"/>
      <c r="F559" s="82"/>
      <c r="G559" s="82"/>
      <c r="H559" s="82"/>
      <c r="I559" s="82"/>
      <c r="J559" s="82"/>
      <c r="K559" s="82"/>
      <c r="L559" s="82"/>
      <c r="M559" s="82"/>
      <c r="N559" s="82"/>
      <c r="O559" s="82"/>
      <c r="P559" s="82"/>
      <c r="Q559" s="82"/>
      <c r="R559" s="82"/>
      <c r="S559" s="82"/>
      <c r="T559" s="82"/>
      <c r="U559" s="82"/>
      <c r="V559" s="83"/>
    </row>
    <row r="560" spans="3:22" s="66" customFormat="1" ht="39" customHeight="1">
      <c r="C560" s="82"/>
      <c r="D560" s="82"/>
      <c r="E560" s="82"/>
      <c r="F560" s="82"/>
      <c r="G560" s="82"/>
      <c r="H560" s="82"/>
      <c r="I560" s="82"/>
      <c r="J560" s="82"/>
      <c r="K560" s="82"/>
      <c r="L560" s="82"/>
      <c r="M560" s="82"/>
      <c r="N560" s="82"/>
      <c r="O560" s="82"/>
      <c r="P560" s="82"/>
      <c r="Q560" s="82"/>
      <c r="R560" s="82"/>
      <c r="S560" s="82"/>
      <c r="T560" s="82"/>
      <c r="U560" s="82"/>
      <c r="V560" s="83"/>
    </row>
    <row r="561" spans="3:22" s="66" customFormat="1" ht="39" customHeight="1">
      <c r="C561" s="82"/>
      <c r="D561" s="82"/>
      <c r="E561" s="82"/>
      <c r="F561" s="82"/>
      <c r="G561" s="82"/>
      <c r="H561" s="82"/>
      <c r="I561" s="82"/>
      <c r="J561" s="82"/>
      <c r="K561" s="82"/>
      <c r="L561" s="82"/>
      <c r="M561" s="82"/>
      <c r="N561" s="82"/>
      <c r="O561" s="82"/>
      <c r="P561" s="82"/>
      <c r="Q561" s="82"/>
      <c r="R561" s="82"/>
      <c r="S561" s="82"/>
      <c r="T561" s="82"/>
      <c r="U561" s="82"/>
      <c r="V561" s="83"/>
    </row>
    <row r="562" spans="3:22" s="66" customFormat="1" ht="39" customHeight="1">
      <c r="C562" s="82"/>
      <c r="D562" s="82"/>
      <c r="E562" s="82"/>
      <c r="F562" s="82"/>
      <c r="G562" s="82"/>
      <c r="H562" s="82"/>
      <c r="I562" s="82"/>
      <c r="J562" s="82"/>
      <c r="K562" s="82"/>
      <c r="L562" s="82"/>
      <c r="M562" s="82"/>
      <c r="N562" s="82"/>
      <c r="O562" s="82"/>
      <c r="P562" s="82"/>
      <c r="Q562" s="82"/>
      <c r="R562" s="82"/>
      <c r="S562" s="82"/>
      <c r="T562" s="82"/>
      <c r="U562" s="82"/>
      <c r="V562" s="83"/>
    </row>
    <row r="563" spans="3:22" s="66" customFormat="1" ht="39" customHeight="1">
      <c r="C563" s="82"/>
      <c r="D563" s="82"/>
      <c r="E563" s="82"/>
      <c r="F563" s="82"/>
      <c r="G563" s="82"/>
      <c r="H563" s="82"/>
      <c r="I563" s="82"/>
      <c r="J563" s="82"/>
      <c r="K563" s="82"/>
      <c r="L563" s="82"/>
      <c r="M563" s="82"/>
      <c r="N563" s="82"/>
      <c r="O563" s="82"/>
      <c r="P563" s="82"/>
      <c r="Q563" s="82"/>
      <c r="R563" s="82"/>
      <c r="S563" s="82"/>
      <c r="T563" s="82"/>
      <c r="U563" s="82"/>
      <c r="V563" s="83"/>
    </row>
    <row r="564" spans="3:22" s="66" customFormat="1" ht="39" customHeight="1">
      <c r="C564" s="82"/>
      <c r="D564" s="82"/>
      <c r="E564" s="82"/>
      <c r="F564" s="82"/>
      <c r="G564" s="82"/>
      <c r="H564" s="82"/>
      <c r="I564" s="82"/>
      <c r="J564" s="82"/>
      <c r="K564" s="82"/>
      <c r="L564" s="82"/>
      <c r="M564" s="82"/>
      <c r="N564" s="82"/>
      <c r="O564" s="82"/>
      <c r="P564" s="82"/>
      <c r="Q564" s="82"/>
      <c r="R564" s="82"/>
      <c r="S564" s="82"/>
      <c r="T564" s="82"/>
      <c r="U564" s="82"/>
      <c r="V564" s="83"/>
    </row>
    <row r="565" spans="3:22" s="66" customFormat="1" ht="39" customHeight="1">
      <c r="C565" s="82"/>
      <c r="D565" s="82"/>
      <c r="E565" s="82"/>
      <c r="F565" s="82"/>
      <c r="G565" s="82"/>
      <c r="H565" s="82"/>
      <c r="I565" s="82"/>
      <c r="J565" s="82"/>
      <c r="K565" s="82"/>
      <c r="L565" s="82"/>
      <c r="M565" s="82"/>
      <c r="N565" s="82"/>
      <c r="O565" s="82"/>
      <c r="P565" s="82"/>
      <c r="Q565" s="82"/>
      <c r="R565" s="82"/>
      <c r="S565" s="82"/>
      <c r="T565" s="82"/>
      <c r="U565" s="82"/>
      <c r="V565" s="83"/>
    </row>
    <row r="566" spans="3:22" s="66" customFormat="1" ht="39" customHeight="1">
      <c r="C566" s="82"/>
      <c r="D566" s="82"/>
      <c r="E566" s="82"/>
      <c r="F566" s="82"/>
      <c r="G566" s="82"/>
      <c r="H566" s="82"/>
      <c r="I566" s="82"/>
      <c r="J566" s="82"/>
      <c r="K566" s="82"/>
      <c r="L566" s="82"/>
      <c r="M566" s="82"/>
      <c r="N566" s="82"/>
      <c r="O566" s="82"/>
      <c r="P566" s="82"/>
      <c r="Q566" s="82"/>
      <c r="R566" s="82"/>
      <c r="S566" s="82"/>
      <c r="T566" s="82"/>
      <c r="U566" s="82"/>
      <c r="V566" s="83"/>
    </row>
    <row r="567" spans="3:22" s="66" customFormat="1" ht="39" customHeight="1">
      <c r="C567" s="82"/>
      <c r="D567" s="82"/>
      <c r="E567" s="82"/>
      <c r="F567" s="82"/>
      <c r="G567" s="82"/>
      <c r="H567" s="82"/>
      <c r="I567" s="82"/>
      <c r="J567" s="82"/>
      <c r="K567" s="82"/>
      <c r="L567" s="82"/>
      <c r="M567" s="82"/>
      <c r="N567" s="82"/>
      <c r="O567" s="82"/>
      <c r="P567" s="82"/>
      <c r="Q567" s="82"/>
      <c r="R567" s="82"/>
      <c r="S567" s="82"/>
      <c r="T567" s="82"/>
      <c r="U567" s="82"/>
      <c r="V567" s="83"/>
    </row>
    <row r="568" spans="3:22" s="66" customFormat="1" ht="39" customHeight="1">
      <c r="C568" s="82"/>
      <c r="D568" s="82"/>
      <c r="E568" s="82"/>
      <c r="F568" s="82"/>
      <c r="G568" s="82"/>
      <c r="H568" s="82"/>
      <c r="I568" s="82"/>
      <c r="J568" s="82"/>
      <c r="K568" s="82"/>
      <c r="L568" s="82"/>
      <c r="M568" s="82"/>
      <c r="N568" s="82"/>
      <c r="O568" s="82"/>
      <c r="P568" s="82"/>
      <c r="Q568" s="82"/>
      <c r="R568" s="82"/>
      <c r="S568" s="82"/>
      <c r="T568" s="82"/>
      <c r="U568" s="82"/>
      <c r="V568" s="83"/>
    </row>
    <row r="569" spans="3:22" s="66" customFormat="1" ht="39" customHeight="1">
      <c r="C569" s="82"/>
      <c r="D569" s="82"/>
      <c r="E569" s="82"/>
      <c r="F569" s="82"/>
      <c r="G569" s="82"/>
      <c r="H569" s="82"/>
      <c r="I569" s="82"/>
      <c r="J569" s="82"/>
      <c r="K569" s="82"/>
      <c r="L569" s="82"/>
      <c r="M569" s="82"/>
      <c r="N569" s="82"/>
      <c r="O569" s="82"/>
      <c r="P569" s="82"/>
      <c r="Q569" s="82"/>
      <c r="R569" s="82"/>
      <c r="S569" s="82"/>
      <c r="T569" s="82"/>
      <c r="U569" s="82"/>
      <c r="V569" s="83"/>
    </row>
    <row r="570" spans="3:22" s="66" customFormat="1" ht="39" customHeight="1">
      <c r="C570" s="82"/>
      <c r="D570" s="82"/>
      <c r="E570" s="82"/>
      <c r="F570" s="82"/>
      <c r="G570" s="82"/>
      <c r="H570" s="82"/>
      <c r="I570" s="82"/>
      <c r="J570" s="82"/>
      <c r="K570" s="82"/>
      <c r="L570" s="82"/>
      <c r="M570" s="82"/>
      <c r="N570" s="82"/>
      <c r="O570" s="82"/>
      <c r="P570" s="82"/>
      <c r="Q570" s="82"/>
      <c r="R570" s="82"/>
      <c r="S570" s="82"/>
      <c r="T570" s="82"/>
      <c r="U570" s="82"/>
      <c r="V570" s="83"/>
    </row>
    <row r="571" spans="3:22" s="66" customFormat="1" ht="39" customHeight="1">
      <c r="C571" s="82"/>
      <c r="D571" s="82"/>
      <c r="E571" s="82"/>
      <c r="F571" s="82"/>
      <c r="G571" s="82"/>
      <c r="H571" s="82"/>
      <c r="I571" s="82"/>
      <c r="J571" s="82"/>
      <c r="K571" s="82"/>
      <c r="L571" s="82"/>
      <c r="M571" s="82"/>
      <c r="N571" s="82"/>
      <c r="O571" s="82"/>
      <c r="P571" s="82"/>
      <c r="Q571" s="82"/>
      <c r="R571" s="82"/>
      <c r="S571" s="82"/>
      <c r="T571" s="82"/>
      <c r="U571" s="82"/>
      <c r="V571" s="83"/>
    </row>
    <row r="572" spans="3:22" s="66" customFormat="1" ht="39" customHeight="1">
      <c r="C572" s="82"/>
      <c r="D572" s="82"/>
      <c r="E572" s="82"/>
      <c r="F572" s="82"/>
      <c r="G572" s="82"/>
      <c r="H572" s="82"/>
      <c r="I572" s="82"/>
      <c r="J572" s="82"/>
      <c r="K572" s="82"/>
      <c r="L572" s="82"/>
      <c r="M572" s="82"/>
      <c r="N572" s="82"/>
      <c r="O572" s="82"/>
      <c r="P572" s="82"/>
      <c r="Q572" s="82"/>
      <c r="R572" s="82"/>
      <c r="S572" s="82"/>
      <c r="T572" s="82"/>
      <c r="U572" s="82"/>
      <c r="V572" s="83"/>
    </row>
    <row r="573" spans="3:22" s="66" customFormat="1" ht="39" customHeight="1">
      <c r="C573" s="82"/>
      <c r="D573" s="82"/>
      <c r="E573" s="82"/>
      <c r="F573" s="82"/>
      <c r="G573" s="82"/>
      <c r="H573" s="82"/>
      <c r="I573" s="82"/>
      <c r="J573" s="82"/>
      <c r="K573" s="82"/>
      <c r="L573" s="82"/>
      <c r="M573" s="82"/>
      <c r="N573" s="82"/>
      <c r="O573" s="82"/>
      <c r="P573" s="82"/>
      <c r="Q573" s="82"/>
      <c r="R573" s="82"/>
      <c r="S573" s="82"/>
      <c r="T573" s="82"/>
      <c r="U573" s="82"/>
      <c r="V573" s="83"/>
    </row>
    <row r="574" spans="3:22" s="66" customFormat="1" ht="39" customHeight="1">
      <c r="C574" s="82"/>
      <c r="D574" s="82"/>
      <c r="E574" s="82"/>
      <c r="F574" s="82"/>
      <c r="G574" s="82"/>
      <c r="H574" s="82"/>
      <c r="I574" s="82"/>
      <c r="J574" s="82"/>
      <c r="K574" s="82"/>
      <c r="L574" s="82"/>
      <c r="M574" s="82"/>
      <c r="N574" s="82"/>
      <c r="O574" s="82"/>
      <c r="P574" s="82"/>
      <c r="Q574" s="82"/>
      <c r="R574" s="82"/>
      <c r="S574" s="82"/>
      <c r="T574" s="82"/>
      <c r="U574" s="82"/>
      <c r="V574" s="83"/>
    </row>
    <row r="575" spans="3:22" s="66" customFormat="1" ht="39" customHeight="1">
      <c r="C575" s="82"/>
      <c r="D575" s="82"/>
      <c r="E575" s="82"/>
      <c r="F575" s="82"/>
      <c r="G575" s="82"/>
      <c r="H575" s="82"/>
      <c r="I575" s="82"/>
      <c r="J575" s="82"/>
      <c r="K575" s="82"/>
      <c r="L575" s="82"/>
      <c r="M575" s="82"/>
      <c r="N575" s="82"/>
      <c r="O575" s="82"/>
      <c r="P575" s="82"/>
      <c r="Q575" s="82"/>
      <c r="R575" s="82"/>
      <c r="S575" s="82"/>
      <c r="T575" s="82"/>
      <c r="U575" s="82"/>
      <c r="V575" s="83"/>
    </row>
    <row r="576" spans="3:22" s="66" customFormat="1" ht="39" customHeight="1">
      <c r="C576" s="82"/>
      <c r="D576" s="82"/>
      <c r="E576" s="82"/>
      <c r="F576" s="82"/>
      <c r="G576" s="82"/>
      <c r="H576" s="82"/>
      <c r="I576" s="82"/>
      <c r="J576" s="82"/>
      <c r="K576" s="82"/>
      <c r="L576" s="82"/>
      <c r="M576" s="82"/>
      <c r="N576" s="82"/>
      <c r="O576" s="82"/>
      <c r="P576" s="82"/>
      <c r="Q576" s="82"/>
      <c r="R576" s="82"/>
      <c r="S576" s="82"/>
      <c r="T576" s="82"/>
      <c r="U576" s="82"/>
      <c r="V576" s="83"/>
    </row>
    <row r="577" spans="3:22" s="66" customFormat="1" ht="39" customHeight="1">
      <c r="C577" s="82"/>
      <c r="D577" s="82"/>
      <c r="E577" s="82"/>
      <c r="F577" s="82"/>
      <c r="G577" s="82"/>
      <c r="H577" s="82"/>
      <c r="I577" s="82"/>
      <c r="J577" s="82"/>
      <c r="K577" s="82"/>
      <c r="L577" s="82"/>
      <c r="M577" s="82"/>
      <c r="N577" s="82"/>
      <c r="O577" s="82"/>
      <c r="P577" s="82"/>
      <c r="Q577" s="82"/>
      <c r="R577" s="82"/>
      <c r="S577" s="82"/>
      <c r="T577" s="82"/>
      <c r="U577" s="82"/>
      <c r="V577" s="83"/>
    </row>
    <row r="578" spans="3:22" s="66" customFormat="1" ht="39" customHeight="1">
      <c r="C578" s="82"/>
      <c r="D578" s="82"/>
      <c r="E578" s="82"/>
      <c r="F578" s="82"/>
      <c r="G578" s="82"/>
      <c r="H578" s="82"/>
      <c r="I578" s="82"/>
      <c r="J578" s="82"/>
      <c r="K578" s="82"/>
      <c r="L578" s="82"/>
      <c r="M578" s="82"/>
      <c r="N578" s="82"/>
      <c r="O578" s="82"/>
      <c r="P578" s="82"/>
      <c r="Q578" s="82"/>
      <c r="R578" s="82"/>
      <c r="S578" s="82"/>
      <c r="T578" s="82"/>
      <c r="U578" s="82"/>
      <c r="V578" s="83"/>
    </row>
    <row r="579" spans="3:22" s="66" customFormat="1" ht="39" customHeight="1">
      <c r="C579" s="82"/>
      <c r="D579" s="82"/>
      <c r="E579" s="82"/>
      <c r="F579" s="82"/>
      <c r="G579" s="82"/>
      <c r="H579" s="82"/>
      <c r="I579" s="82"/>
      <c r="J579" s="82"/>
      <c r="K579" s="82"/>
      <c r="L579" s="82"/>
      <c r="M579" s="82"/>
      <c r="N579" s="82"/>
      <c r="O579" s="82"/>
      <c r="P579" s="82"/>
      <c r="Q579" s="82"/>
      <c r="R579" s="82"/>
      <c r="S579" s="82"/>
      <c r="T579" s="82"/>
      <c r="U579" s="82"/>
      <c r="V579" s="83"/>
    </row>
    <row r="580" spans="3:22" s="66" customFormat="1" ht="39" customHeight="1">
      <c r="C580" s="82"/>
      <c r="D580" s="82"/>
      <c r="E580" s="82"/>
      <c r="F580" s="82"/>
      <c r="G580" s="82"/>
      <c r="H580" s="82"/>
      <c r="I580" s="82"/>
      <c r="J580" s="82"/>
      <c r="K580" s="82"/>
      <c r="L580" s="82"/>
      <c r="M580" s="82"/>
      <c r="N580" s="82"/>
      <c r="O580" s="82"/>
      <c r="P580" s="82"/>
      <c r="Q580" s="82"/>
      <c r="R580" s="82"/>
      <c r="S580" s="82"/>
      <c r="T580" s="82"/>
      <c r="U580" s="82"/>
      <c r="V580" s="83"/>
    </row>
    <row r="581" spans="3:22" s="66" customFormat="1" ht="39" customHeight="1">
      <c r="C581" s="82"/>
      <c r="D581" s="82"/>
      <c r="E581" s="82"/>
      <c r="F581" s="82"/>
      <c r="G581" s="82"/>
      <c r="H581" s="82"/>
      <c r="I581" s="82"/>
      <c r="J581" s="82"/>
      <c r="K581" s="82"/>
      <c r="L581" s="82"/>
      <c r="M581" s="82"/>
      <c r="N581" s="82"/>
      <c r="O581" s="82"/>
      <c r="P581" s="82"/>
      <c r="Q581" s="82"/>
      <c r="R581" s="82"/>
      <c r="S581" s="82"/>
      <c r="T581" s="82"/>
      <c r="U581" s="82"/>
      <c r="V581" s="83"/>
    </row>
    <row r="582" spans="3:22" s="66" customFormat="1" ht="39" customHeight="1">
      <c r="C582" s="82"/>
      <c r="D582" s="82"/>
      <c r="E582" s="82"/>
      <c r="F582" s="82"/>
      <c r="G582" s="82"/>
      <c r="H582" s="82"/>
      <c r="I582" s="82"/>
      <c r="J582" s="82"/>
      <c r="K582" s="82"/>
      <c r="L582" s="82"/>
      <c r="M582" s="82"/>
      <c r="N582" s="82"/>
      <c r="O582" s="82"/>
      <c r="P582" s="82"/>
      <c r="Q582" s="82"/>
      <c r="R582" s="82"/>
      <c r="S582" s="82"/>
      <c r="T582" s="82"/>
      <c r="U582" s="82"/>
      <c r="V582" s="83"/>
    </row>
  </sheetData>
  <sortState ref="A6:W20">
    <sortCondition descending="1" ref="V6:V20"/>
  </sortState>
  <mergeCells count="5">
    <mergeCell ref="A5:B5"/>
    <mergeCell ref="A4:V4"/>
    <mergeCell ref="A1:B3"/>
    <mergeCell ref="C1:V1"/>
    <mergeCell ref="V2:V3"/>
  </mergeCells>
  <pageMargins left="0.7" right="0.7" top="0.75" bottom="0.75" header="0.3" footer="0.3"/>
  <pageSetup paperSize="9" scale="30" orientation="landscape" horizontalDpi="0" verticalDpi="0" r:id="rId1"/>
  <rowBreaks count="1" manualBreakCount="1">
    <brk id="113" max="21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3"/>
  <sheetViews>
    <sheetView zoomScale="55" zoomScaleNormal="55" workbookViewId="0">
      <selection activeCell="G10" sqref="G10"/>
    </sheetView>
  </sheetViews>
  <sheetFormatPr defaultRowHeight="39" customHeight="1"/>
  <cols>
    <col min="1" max="1" width="9.33203125" style="63"/>
    <col min="2" max="2" width="76.1640625" style="84" customWidth="1"/>
    <col min="3" max="21" width="13.83203125" style="85" customWidth="1"/>
    <col min="22" max="22" width="19.1640625" style="86" customWidth="1"/>
    <col min="23" max="16384" width="9.33203125" style="63"/>
  </cols>
  <sheetData>
    <row r="1" spans="1:22" ht="60" customHeight="1">
      <c r="A1" s="713"/>
      <c r="B1" s="714"/>
      <c r="C1" s="710" t="s">
        <v>255</v>
      </c>
      <c r="D1" s="711"/>
      <c r="E1" s="711"/>
      <c r="F1" s="711"/>
      <c r="G1" s="711"/>
      <c r="H1" s="711"/>
      <c r="I1" s="711"/>
      <c r="J1" s="711"/>
      <c r="K1" s="711"/>
      <c r="L1" s="711"/>
      <c r="M1" s="711"/>
      <c r="N1" s="711"/>
      <c r="O1" s="711"/>
      <c r="P1" s="711"/>
      <c r="Q1" s="711"/>
      <c r="R1" s="711"/>
      <c r="S1" s="711"/>
      <c r="T1" s="711"/>
      <c r="U1" s="711"/>
      <c r="V1" s="712"/>
    </row>
    <row r="2" spans="1:22" ht="39" customHeight="1">
      <c r="A2" s="715"/>
      <c r="B2" s="716"/>
      <c r="C2" s="62">
        <v>1</v>
      </c>
      <c r="D2" s="62">
        <v>2</v>
      </c>
      <c r="E2" s="62">
        <f t="shared" ref="E2:U2" si="0">+D2+1</f>
        <v>3</v>
      </c>
      <c r="F2" s="62">
        <f t="shared" si="0"/>
        <v>4</v>
      </c>
      <c r="G2" s="62">
        <f t="shared" si="0"/>
        <v>5</v>
      </c>
      <c r="H2" s="62">
        <f t="shared" si="0"/>
        <v>6</v>
      </c>
      <c r="I2" s="62">
        <f t="shared" si="0"/>
        <v>7</v>
      </c>
      <c r="J2" s="62">
        <f t="shared" si="0"/>
        <v>8</v>
      </c>
      <c r="K2" s="62">
        <f t="shared" si="0"/>
        <v>9</v>
      </c>
      <c r="L2" s="62">
        <f t="shared" si="0"/>
        <v>10</v>
      </c>
      <c r="M2" s="62">
        <f t="shared" si="0"/>
        <v>11</v>
      </c>
      <c r="N2" s="62">
        <f t="shared" si="0"/>
        <v>12</v>
      </c>
      <c r="O2" s="62">
        <f t="shared" si="0"/>
        <v>13</v>
      </c>
      <c r="P2" s="62">
        <f t="shared" si="0"/>
        <v>14</v>
      </c>
      <c r="Q2" s="62">
        <f t="shared" si="0"/>
        <v>15</v>
      </c>
      <c r="R2" s="62">
        <f t="shared" si="0"/>
        <v>16</v>
      </c>
      <c r="S2" s="62">
        <f t="shared" si="0"/>
        <v>17</v>
      </c>
      <c r="T2" s="62">
        <f t="shared" si="0"/>
        <v>18</v>
      </c>
      <c r="U2" s="62">
        <f t="shared" si="0"/>
        <v>19</v>
      </c>
      <c r="V2" s="694" t="s">
        <v>233</v>
      </c>
    </row>
    <row r="3" spans="1:22" ht="243" customHeight="1" thickBot="1">
      <c r="A3" s="717"/>
      <c r="B3" s="718"/>
      <c r="C3" s="64" t="s">
        <v>164</v>
      </c>
      <c r="D3" s="64" t="s">
        <v>165</v>
      </c>
      <c r="E3" s="64" t="s">
        <v>166</v>
      </c>
      <c r="F3" s="64" t="s">
        <v>167</v>
      </c>
      <c r="G3" s="64" t="s">
        <v>168</v>
      </c>
      <c r="H3" s="64" t="s">
        <v>169</v>
      </c>
      <c r="I3" s="64" t="s">
        <v>170</v>
      </c>
      <c r="J3" s="64" t="s">
        <v>171</v>
      </c>
      <c r="K3" s="64" t="s">
        <v>172</v>
      </c>
      <c r="L3" s="64" t="s">
        <v>173</v>
      </c>
      <c r="M3" s="64" t="s">
        <v>174</v>
      </c>
      <c r="N3" s="64" t="s">
        <v>175</v>
      </c>
      <c r="O3" s="64" t="s">
        <v>176</v>
      </c>
      <c r="P3" s="64" t="s">
        <v>177</v>
      </c>
      <c r="Q3" s="64" t="s">
        <v>178</v>
      </c>
      <c r="R3" s="64" t="s">
        <v>179</v>
      </c>
      <c r="S3" s="64" t="s">
        <v>180</v>
      </c>
      <c r="T3" s="64" t="s">
        <v>181</v>
      </c>
      <c r="U3" s="64" t="s">
        <v>182</v>
      </c>
      <c r="V3" s="695"/>
    </row>
    <row r="4" spans="1:22" s="65" customFormat="1" ht="56.25" customHeight="1" thickTop="1" thickBot="1">
      <c r="A4" s="698" t="s">
        <v>98</v>
      </c>
      <c r="B4" s="698"/>
      <c r="C4" s="698"/>
      <c r="D4" s="698"/>
      <c r="E4" s="698"/>
      <c r="F4" s="698"/>
      <c r="G4" s="698"/>
      <c r="H4" s="698"/>
      <c r="I4" s="698"/>
      <c r="J4" s="698"/>
      <c r="K4" s="698"/>
      <c r="L4" s="698"/>
      <c r="M4" s="698"/>
      <c r="N4" s="698"/>
      <c r="O4" s="698"/>
      <c r="P4" s="698"/>
      <c r="Q4" s="698"/>
      <c r="R4" s="698"/>
      <c r="S4" s="698"/>
      <c r="T4" s="698"/>
      <c r="U4" s="698"/>
      <c r="V4" s="699"/>
    </row>
    <row r="5" spans="1:22" s="405" customFormat="1" ht="39" customHeight="1" thickTop="1" thickBot="1">
      <c r="A5" s="708" t="s">
        <v>211</v>
      </c>
      <c r="B5" s="709"/>
      <c r="C5" s="404">
        <v>0</v>
      </c>
      <c r="D5" s="404">
        <v>2</v>
      </c>
      <c r="E5" s="404">
        <v>2</v>
      </c>
      <c r="F5" s="404">
        <v>0</v>
      </c>
      <c r="G5" s="404">
        <v>2</v>
      </c>
      <c r="H5" s="404">
        <v>0</v>
      </c>
      <c r="I5" s="404">
        <v>0</v>
      </c>
      <c r="J5" s="404">
        <v>0</v>
      </c>
      <c r="K5" s="404">
        <v>0</v>
      </c>
      <c r="L5" s="404">
        <v>50</v>
      </c>
      <c r="M5" s="404">
        <v>4</v>
      </c>
      <c r="N5" s="404">
        <v>2</v>
      </c>
      <c r="O5" s="404">
        <v>10</v>
      </c>
      <c r="P5" s="404">
        <v>1</v>
      </c>
      <c r="Q5" s="404">
        <v>0</v>
      </c>
      <c r="R5" s="404">
        <v>0</v>
      </c>
      <c r="S5" s="404">
        <v>1</v>
      </c>
      <c r="T5" s="404">
        <v>0</v>
      </c>
      <c r="U5" s="404">
        <v>0</v>
      </c>
      <c r="V5" s="404">
        <f t="shared" ref="V5" si="1">SUM(C5:U5)</f>
        <v>74</v>
      </c>
    </row>
    <row r="6" spans="1:22" ht="39" customHeight="1" thickTop="1">
      <c r="A6" s="322">
        <v>1</v>
      </c>
      <c r="B6" s="323" t="s">
        <v>93</v>
      </c>
      <c r="C6" s="321">
        <v>0</v>
      </c>
      <c r="D6" s="321">
        <v>2</v>
      </c>
      <c r="E6" s="321">
        <v>1</v>
      </c>
      <c r="F6" s="321">
        <v>0</v>
      </c>
      <c r="G6" s="321">
        <v>2</v>
      </c>
      <c r="H6" s="321">
        <v>0</v>
      </c>
      <c r="I6" s="321">
        <v>0</v>
      </c>
      <c r="J6" s="321"/>
      <c r="K6" s="321">
        <v>0</v>
      </c>
      <c r="L6" s="321">
        <v>41</v>
      </c>
      <c r="M6" s="321">
        <v>4</v>
      </c>
      <c r="N6" s="321">
        <v>2</v>
      </c>
      <c r="O6" s="321"/>
      <c r="P6" s="321">
        <v>1</v>
      </c>
      <c r="Q6" s="321">
        <v>0</v>
      </c>
      <c r="R6" s="321">
        <v>0</v>
      </c>
      <c r="S6" s="321">
        <v>1</v>
      </c>
      <c r="T6" s="321">
        <v>0</v>
      </c>
      <c r="U6" s="321">
        <v>0</v>
      </c>
      <c r="V6" s="303">
        <f>SUM(C6:U6)</f>
        <v>54</v>
      </c>
    </row>
    <row r="7" spans="1:22" ht="39" customHeight="1">
      <c r="A7" s="72">
        <f>+A6+1</f>
        <v>2</v>
      </c>
      <c r="B7" s="77" t="s">
        <v>95</v>
      </c>
      <c r="C7" s="69">
        <v>0</v>
      </c>
      <c r="D7" s="69">
        <v>0</v>
      </c>
      <c r="E7" s="69">
        <v>1</v>
      </c>
      <c r="F7" s="69">
        <v>0</v>
      </c>
      <c r="G7" s="69"/>
      <c r="H7" s="69">
        <v>0</v>
      </c>
      <c r="I7" s="69">
        <v>0</v>
      </c>
      <c r="J7" s="69"/>
      <c r="K7" s="69">
        <v>0</v>
      </c>
      <c r="L7" s="69">
        <v>37</v>
      </c>
      <c r="M7" s="69">
        <v>1</v>
      </c>
      <c r="N7" s="69">
        <v>1</v>
      </c>
      <c r="O7" s="69"/>
      <c r="P7" s="69">
        <v>0</v>
      </c>
      <c r="Q7" s="69">
        <v>0</v>
      </c>
      <c r="R7" s="69">
        <v>0</v>
      </c>
      <c r="S7" s="69">
        <v>0</v>
      </c>
      <c r="T7" s="69">
        <v>0</v>
      </c>
      <c r="U7" s="69">
        <v>0</v>
      </c>
      <c r="V7" s="304">
        <f>SUM(C7:U7)</f>
        <v>40</v>
      </c>
    </row>
    <row r="8" spans="1:22" ht="39" customHeight="1">
      <c r="A8" s="72">
        <f>+A7+1</f>
        <v>3</v>
      </c>
      <c r="B8" s="77" t="s">
        <v>97</v>
      </c>
      <c r="C8" s="69">
        <v>0</v>
      </c>
      <c r="D8" s="69">
        <v>1</v>
      </c>
      <c r="E8" s="69">
        <v>1</v>
      </c>
      <c r="F8" s="69">
        <v>0</v>
      </c>
      <c r="G8" s="69">
        <v>1</v>
      </c>
      <c r="H8" s="69">
        <v>0</v>
      </c>
      <c r="I8" s="69">
        <v>0</v>
      </c>
      <c r="J8" s="69"/>
      <c r="K8" s="69">
        <v>0</v>
      </c>
      <c r="L8" s="69">
        <v>0</v>
      </c>
      <c r="M8" s="69"/>
      <c r="N8" s="69">
        <v>0</v>
      </c>
      <c r="O8" s="69">
        <v>10</v>
      </c>
      <c r="P8" s="69">
        <v>0</v>
      </c>
      <c r="Q8" s="69">
        <v>0</v>
      </c>
      <c r="R8" s="69">
        <v>0</v>
      </c>
      <c r="S8" s="69">
        <v>0</v>
      </c>
      <c r="T8" s="69">
        <v>0</v>
      </c>
      <c r="U8" s="69">
        <v>0</v>
      </c>
      <c r="V8" s="304">
        <f>SUM(C8:U8)</f>
        <v>13</v>
      </c>
    </row>
    <row r="9" spans="1:22" ht="39" customHeight="1">
      <c r="A9" s="72">
        <f>+A8+1</f>
        <v>4</v>
      </c>
      <c r="B9" s="286" t="s">
        <v>96</v>
      </c>
      <c r="C9" s="69">
        <v>0</v>
      </c>
      <c r="D9" s="69">
        <v>0</v>
      </c>
      <c r="E9" s="69">
        <v>0</v>
      </c>
      <c r="F9" s="69">
        <v>0</v>
      </c>
      <c r="G9" s="69"/>
      <c r="H9" s="69">
        <v>0</v>
      </c>
      <c r="I9" s="69">
        <v>0</v>
      </c>
      <c r="J9" s="69"/>
      <c r="K9" s="69">
        <v>0</v>
      </c>
      <c r="L9" s="69">
        <v>0</v>
      </c>
      <c r="M9" s="69"/>
      <c r="N9" s="69">
        <v>1</v>
      </c>
      <c r="O9" s="69">
        <v>8</v>
      </c>
      <c r="P9" s="69">
        <v>0</v>
      </c>
      <c r="Q9" s="69">
        <v>0</v>
      </c>
      <c r="R9" s="69">
        <v>0</v>
      </c>
      <c r="S9" s="69">
        <v>0</v>
      </c>
      <c r="T9" s="69">
        <v>0</v>
      </c>
      <c r="U9" s="69">
        <v>0</v>
      </c>
      <c r="V9" s="304">
        <f>SUM(C9:U9)</f>
        <v>9</v>
      </c>
    </row>
    <row r="10" spans="1:22" ht="39" customHeight="1">
      <c r="A10" s="72">
        <f>+A9+1</f>
        <v>5</v>
      </c>
      <c r="B10" s="286" t="s">
        <v>94</v>
      </c>
      <c r="C10" s="69">
        <v>0</v>
      </c>
      <c r="D10" s="69">
        <v>0</v>
      </c>
      <c r="E10" s="69">
        <v>0</v>
      </c>
      <c r="F10" s="69">
        <v>0</v>
      </c>
      <c r="G10" s="69"/>
      <c r="H10" s="69">
        <v>0</v>
      </c>
      <c r="I10" s="69">
        <v>0</v>
      </c>
      <c r="J10" s="69"/>
      <c r="K10" s="69">
        <v>0</v>
      </c>
      <c r="L10" s="69">
        <v>2</v>
      </c>
      <c r="M10" s="69"/>
      <c r="N10" s="69">
        <v>0</v>
      </c>
      <c r="O10" s="69"/>
      <c r="P10" s="69">
        <v>0</v>
      </c>
      <c r="Q10" s="69">
        <v>0</v>
      </c>
      <c r="R10" s="69">
        <v>0</v>
      </c>
      <c r="S10" s="69">
        <v>0</v>
      </c>
      <c r="T10" s="69">
        <v>0</v>
      </c>
      <c r="U10" s="69">
        <v>0</v>
      </c>
      <c r="V10" s="304">
        <f>SUM(C10:U10)</f>
        <v>2</v>
      </c>
    </row>
    <row r="11" spans="1:22" s="66" customFormat="1" ht="39" customHeight="1"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 t="s">
        <v>4</v>
      </c>
      <c r="V11" s="83"/>
    </row>
    <row r="12" spans="1:22" s="66" customFormat="1" ht="39" customHeight="1"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3"/>
    </row>
    <row r="13" spans="1:22" s="66" customFormat="1" ht="39" customHeight="1"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3"/>
    </row>
    <row r="14" spans="1:22" s="66" customFormat="1" ht="39" customHeight="1"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3"/>
    </row>
    <row r="15" spans="1:22" s="66" customFormat="1" ht="39" customHeight="1"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3"/>
    </row>
    <row r="16" spans="1:22" s="66" customFormat="1" ht="39" customHeight="1"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3"/>
    </row>
    <row r="17" spans="3:22" s="66" customFormat="1" ht="39" customHeight="1"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3"/>
    </row>
    <row r="18" spans="3:22" s="66" customFormat="1" ht="39" customHeight="1"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3"/>
    </row>
    <row r="19" spans="3:22" s="66" customFormat="1" ht="39" customHeight="1"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3"/>
    </row>
    <row r="20" spans="3:22" s="66" customFormat="1" ht="39" customHeight="1"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3"/>
    </row>
    <row r="21" spans="3:22" s="66" customFormat="1" ht="39" customHeight="1"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3"/>
    </row>
    <row r="22" spans="3:22" s="66" customFormat="1" ht="39" customHeight="1"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3"/>
    </row>
    <row r="23" spans="3:22" s="66" customFormat="1" ht="39" customHeight="1"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3"/>
    </row>
    <row r="24" spans="3:22" s="66" customFormat="1" ht="39" customHeight="1"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3"/>
    </row>
    <row r="25" spans="3:22" s="66" customFormat="1" ht="39" customHeight="1"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3"/>
    </row>
    <row r="26" spans="3:22" s="66" customFormat="1" ht="39" customHeight="1"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3"/>
    </row>
    <row r="27" spans="3:22" s="66" customFormat="1" ht="39" customHeight="1"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3"/>
    </row>
    <row r="28" spans="3:22" s="66" customFormat="1" ht="39" customHeight="1"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3"/>
    </row>
    <row r="29" spans="3:22" s="66" customFormat="1" ht="39" customHeight="1"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3"/>
    </row>
    <row r="30" spans="3:22" s="66" customFormat="1" ht="39" customHeight="1"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3"/>
    </row>
    <row r="31" spans="3:22" s="66" customFormat="1" ht="39" customHeight="1"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3"/>
    </row>
    <row r="32" spans="3:22" s="66" customFormat="1" ht="39" customHeight="1"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3"/>
    </row>
    <row r="33" spans="3:22" s="66" customFormat="1" ht="39" customHeight="1"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3"/>
    </row>
    <row r="34" spans="3:22" s="66" customFormat="1" ht="39" customHeight="1"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3"/>
    </row>
    <row r="35" spans="3:22" s="66" customFormat="1" ht="39" customHeight="1"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3"/>
    </row>
    <row r="36" spans="3:22" s="66" customFormat="1" ht="39" customHeight="1"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3"/>
    </row>
    <row r="37" spans="3:22" s="66" customFormat="1" ht="39" customHeight="1"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3"/>
    </row>
    <row r="38" spans="3:22" s="66" customFormat="1" ht="39" customHeight="1"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3"/>
    </row>
    <row r="39" spans="3:22" s="66" customFormat="1" ht="39" customHeight="1"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3"/>
    </row>
    <row r="40" spans="3:22" s="66" customFormat="1" ht="39" customHeight="1"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3"/>
    </row>
    <row r="41" spans="3:22" s="66" customFormat="1" ht="39" customHeight="1"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3"/>
    </row>
    <row r="42" spans="3:22" s="66" customFormat="1" ht="39" customHeight="1"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3"/>
    </row>
    <row r="43" spans="3:22" s="66" customFormat="1" ht="39" customHeight="1"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3"/>
    </row>
    <row r="44" spans="3:22" s="66" customFormat="1" ht="39" customHeight="1"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3"/>
    </row>
    <row r="45" spans="3:22" s="66" customFormat="1" ht="39" customHeight="1"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3"/>
    </row>
    <row r="46" spans="3:22" s="66" customFormat="1" ht="39" customHeight="1"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3"/>
    </row>
    <row r="47" spans="3:22" s="66" customFormat="1" ht="39" customHeight="1"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3"/>
    </row>
    <row r="48" spans="3:22" s="66" customFormat="1" ht="39" customHeight="1"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3"/>
    </row>
    <row r="49" spans="3:22" s="66" customFormat="1" ht="39" customHeight="1"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3"/>
    </row>
    <row r="50" spans="3:22" s="66" customFormat="1" ht="39" customHeight="1"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3"/>
    </row>
    <row r="51" spans="3:22" s="66" customFormat="1" ht="39" customHeight="1"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3"/>
    </row>
    <row r="52" spans="3:22" s="66" customFormat="1" ht="39" customHeight="1"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3"/>
    </row>
    <row r="53" spans="3:22" s="66" customFormat="1" ht="39" customHeight="1"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3"/>
    </row>
    <row r="54" spans="3:22" s="66" customFormat="1" ht="39" customHeight="1"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3"/>
    </row>
    <row r="55" spans="3:22" s="66" customFormat="1" ht="39" customHeight="1">
      <c r="C55" s="82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3"/>
    </row>
    <row r="56" spans="3:22" s="66" customFormat="1" ht="39" customHeight="1"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3"/>
    </row>
    <row r="57" spans="3:22" s="66" customFormat="1" ht="39" customHeight="1"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3"/>
    </row>
    <row r="58" spans="3:22" s="66" customFormat="1" ht="39" customHeight="1"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3"/>
    </row>
    <row r="59" spans="3:22" s="66" customFormat="1" ht="39" customHeight="1"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3"/>
    </row>
    <row r="60" spans="3:22" s="66" customFormat="1" ht="39" customHeight="1"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3"/>
    </row>
    <row r="61" spans="3:22" s="66" customFormat="1" ht="39" customHeight="1"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3"/>
    </row>
    <row r="62" spans="3:22" s="66" customFormat="1" ht="39" customHeight="1"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3"/>
    </row>
    <row r="63" spans="3:22" s="66" customFormat="1" ht="39" customHeight="1"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3"/>
    </row>
    <row r="64" spans="3:22" s="66" customFormat="1" ht="39" customHeight="1"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3"/>
    </row>
    <row r="65" spans="3:22" s="66" customFormat="1" ht="39" customHeight="1"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3"/>
    </row>
    <row r="66" spans="3:22" s="66" customFormat="1" ht="39" customHeight="1"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2"/>
      <c r="T66" s="82"/>
      <c r="U66" s="82"/>
      <c r="V66" s="83"/>
    </row>
    <row r="67" spans="3:22" s="66" customFormat="1" ht="39" customHeight="1"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3"/>
    </row>
    <row r="68" spans="3:22" s="66" customFormat="1" ht="39" customHeight="1">
      <c r="C68" s="82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2"/>
      <c r="T68" s="82"/>
      <c r="U68" s="82"/>
      <c r="V68" s="83"/>
    </row>
    <row r="69" spans="3:22" s="66" customFormat="1" ht="39" customHeight="1"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3"/>
    </row>
    <row r="70" spans="3:22" s="66" customFormat="1" ht="39" customHeight="1"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3"/>
    </row>
    <row r="71" spans="3:22" s="66" customFormat="1" ht="39" customHeight="1"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2"/>
      <c r="T71" s="82"/>
      <c r="U71" s="82"/>
      <c r="V71" s="83"/>
    </row>
    <row r="72" spans="3:22" s="66" customFormat="1" ht="39" customHeight="1">
      <c r="C72" s="82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3"/>
    </row>
    <row r="73" spans="3:22" s="66" customFormat="1" ht="39" customHeight="1">
      <c r="C73" s="82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2"/>
      <c r="T73" s="82"/>
      <c r="U73" s="82"/>
      <c r="V73" s="83"/>
    </row>
    <row r="74" spans="3:22" s="66" customFormat="1" ht="39" customHeight="1">
      <c r="C74" s="82"/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83"/>
    </row>
    <row r="75" spans="3:22" s="66" customFormat="1" ht="39" customHeight="1">
      <c r="C75" s="82"/>
      <c r="D75" s="82"/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82"/>
      <c r="P75" s="82"/>
      <c r="Q75" s="82"/>
      <c r="R75" s="82"/>
      <c r="S75" s="82"/>
      <c r="T75" s="82"/>
      <c r="U75" s="82"/>
      <c r="V75" s="83"/>
    </row>
    <row r="76" spans="3:22" s="66" customFormat="1" ht="39" customHeight="1">
      <c r="C76" s="82"/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82"/>
      <c r="V76" s="83"/>
    </row>
    <row r="77" spans="3:22" s="66" customFormat="1" ht="39" customHeight="1">
      <c r="C77" s="82"/>
      <c r="D77" s="82"/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82"/>
      <c r="V77" s="83"/>
    </row>
    <row r="78" spans="3:22" s="66" customFormat="1" ht="39" customHeight="1"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3"/>
    </row>
    <row r="79" spans="3:22" s="66" customFormat="1" ht="39" customHeight="1"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2"/>
      <c r="T79" s="82"/>
      <c r="U79" s="82"/>
      <c r="V79" s="83"/>
    </row>
    <row r="80" spans="3:22" s="66" customFormat="1" ht="39" customHeight="1"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82"/>
      <c r="P80" s="82"/>
      <c r="Q80" s="82"/>
      <c r="R80" s="82"/>
      <c r="S80" s="82"/>
      <c r="T80" s="82"/>
      <c r="U80" s="82"/>
      <c r="V80" s="83"/>
    </row>
    <row r="81" spans="3:22" s="66" customFormat="1" ht="39" customHeight="1"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82"/>
      <c r="P81" s="82"/>
      <c r="Q81" s="82"/>
      <c r="R81" s="82"/>
      <c r="S81" s="82"/>
      <c r="T81" s="82"/>
      <c r="U81" s="82"/>
      <c r="V81" s="83"/>
    </row>
    <row r="82" spans="3:22" s="66" customFormat="1" ht="39" customHeight="1"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2"/>
      <c r="T82" s="82"/>
      <c r="U82" s="82"/>
      <c r="V82" s="83"/>
    </row>
    <row r="83" spans="3:22" s="66" customFormat="1" ht="39" customHeight="1"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2"/>
      <c r="T83" s="82"/>
      <c r="U83" s="82"/>
      <c r="V83" s="83"/>
    </row>
    <row r="84" spans="3:22" s="66" customFormat="1" ht="39" customHeight="1"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2"/>
      <c r="T84" s="82"/>
      <c r="U84" s="82"/>
      <c r="V84" s="83"/>
    </row>
    <row r="85" spans="3:22" s="66" customFormat="1" ht="39" customHeight="1"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2"/>
      <c r="T85" s="82"/>
      <c r="U85" s="82"/>
      <c r="V85" s="83"/>
    </row>
    <row r="86" spans="3:22" s="66" customFormat="1" ht="39" customHeight="1"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2"/>
      <c r="T86" s="82"/>
      <c r="U86" s="82"/>
      <c r="V86" s="83"/>
    </row>
    <row r="87" spans="3:22" s="66" customFormat="1" ht="39" customHeight="1"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2"/>
      <c r="T87" s="82"/>
      <c r="U87" s="82"/>
      <c r="V87" s="83"/>
    </row>
    <row r="88" spans="3:22" s="66" customFormat="1" ht="39" customHeight="1"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82"/>
      <c r="Q88" s="82"/>
      <c r="R88" s="82"/>
      <c r="S88" s="82"/>
      <c r="T88" s="82"/>
      <c r="U88" s="82"/>
      <c r="V88" s="83"/>
    </row>
    <row r="89" spans="3:22" s="66" customFormat="1" ht="39" customHeight="1"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82"/>
      <c r="N89" s="82"/>
      <c r="O89" s="82"/>
      <c r="P89" s="82"/>
      <c r="Q89" s="82"/>
      <c r="R89" s="82"/>
      <c r="S89" s="82"/>
      <c r="T89" s="82"/>
      <c r="U89" s="82"/>
      <c r="V89" s="83"/>
    </row>
    <row r="90" spans="3:22" s="66" customFormat="1" ht="39" customHeight="1"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82"/>
      <c r="P90" s="82"/>
      <c r="Q90" s="82"/>
      <c r="R90" s="82"/>
      <c r="S90" s="82"/>
      <c r="T90" s="82"/>
      <c r="U90" s="82"/>
      <c r="V90" s="83"/>
    </row>
    <row r="91" spans="3:22" s="66" customFormat="1" ht="39" customHeight="1"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82"/>
      <c r="N91" s="82"/>
      <c r="O91" s="82"/>
      <c r="P91" s="82"/>
      <c r="Q91" s="82"/>
      <c r="R91" s="82"/>
      <c r="S91" s="82"/>
      <c r="T91" s="82"/>
      <c r="U91" s="82"/>
      <c r="V91" s="83"/>
    </row>
    <row r="92" spans="3:22" s="66" customFormat="1" ht="39" customHeight="1">
      <c r="C92" s="82"/>
      <c r="D92" s="82"/>
      <c r="E92" s="82"/>
      <c r="F92" s="82"/>
      <c r="G92" s="82"/>
      <c r="H92" s="82"/>
      <c r="I92" s="82"/>
      <c r="J92" s="82"/>
      <c r="K92" s="82"/>
      <c r="L92" s="82"/>
      <c r="M92" s="82"/>
      <c r="N92" s="82"/>
      <c r="O92" s="82"/>
      <c r="P92" s="82"/>
      <c r="Q92" s="82"/>
      <c r="R92" s="82"/>
      <c r="S92" s="82"/>
      <c r="T92" s="82"/>
      <c r="U92" s="82"/>
      <c r="V92" s="83"/>
    </row>
    <row r="93" spans="3:22" s="66" customFormat="1" ht="39" customHeight="1">
      <c r="C93" s="82"/>
      <c r="D93" s="82"/>
      <c r="E93" s="82"/>
      <c r="F93" s="82"/>
      <c r="G93" s="82"/>
      <c r="H93" s="82"/>
      <c r="I93" s="82"/>
      <c r="J93" s="82"/>
      <c r="K93" s="82"/>
      <c r="L93" s="82"/>
      <c r="M93" s="82"/>
      <c r="N93" s="82"/>
      <c r="O93" s="82"/>
      <c r="P93" s="82"/>
      <c r="Q93" s="82"/>
      <c r="R93" s="82"/>
      <c r="S93" s="82"/>
      <c r="T93" s="82"/>
      <c r="U93" s="82"/>
      <c r="V93" s="83"/>
    </row>
    <row r="94" spans="3:22" s="66" customFormat="1" ht="39" customHeight="1">
      <c r="C94" s="82"/>
      <c r="D94" s="82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82"/>
      <c r="T94" s="82"/>
      <c r="U94" s="82"/>
      <c r="V94" s="83"/>
    </row>
    <row r="95" spans="3:22" s="66" customFormat="1" ht="39" customHeight="1">
      <c r="C95" s="82"/>
      <c r="D95" s="82"/>
      <c r="E95" s="82"/>
      <c r="F95" s="82"/>
      <c r="G95" s="82"/>
      <c r="H95" s="82"/>
      <c r="I95" s="82"/>
      <c r="J95" s="82"/>
      <c r="K95" s="82"/>
      <c r="L95" s="82"/>
      <c r="M95" s="82"/>
      <c r="N95" s="82"/>
      <c r="O95" s="82"/>
      <c r="P95" s="82"/>
      <c r="Q95" s="82"/>
      <c r="R95" s="82"/>
      <c r="S95" s="82"/>
      <c r="T95" s="82"/>
      <c r="U95" s="82"/>
      <c r="V95" s="83"/>
    </row>
    <row r="96" spans="3:22" s="66" customFormat="1" ht="39" customHeight="1">
      <c r="C96" s="82"/>
      <c r="D96" s="82"/>
      <c r="E96" s="82"/>
      <c r="F96" s="82"/>
      <c r="G96" s="82"/>
      <c r="H96" s="82"/>
      <c r="I96" s="82"/>
      <c r="J96" s="82"/>
      <c r="K96" s="82"/>
      <c r="L96" s="82"/>
      <c r="M96" s="82"/>
      <c r="N96" s="82"/>
      <c r="O96" s="82"/>
      <c r="P96" s="82"/>
      <c r="Q96" s="82"/>
      <c r="R96" s="82"/>
      <c r="S96" s="82"/>
      <c r="T96" s="82"/>
      <c r="U96" s="82"/>
      <c r="V96" s="83"/>
    </row>
    <row r="97" spans="3:22" s="66" customFormat="1" ht="39" customHeight="1">
      <c r="C97" s="82"/>
      <c r="D97" s="82"/>
      <c r="E97" s="82"/>
      <c r="F97" s="82"/>
      <c r="G97" s="82"/>
      <c r="H97" s="82"/>
      <c r="I97" s="82"/>
      <c r="J97" s="82"/>
      <c r="K97" s="82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83"/>
    </row>
    <row r="98" spans="3:22" s="66" customFormat="1" ht="39" customHeight="1"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3"/>
    </row>
    <row r="99" spans="3:22" s="66" customFormat="1" ht="39" customHeight="1">
      <c r="C99" s="82"/>
      <c r="D99" s="82"/>
      <c r="E99" s="82"/>
      <c r="F99" s="82"/>
      <c r="G99" s="82"/>
      <c r="H99" s="82"/>
      <c r="I99" s="82"/>
      <c r="J99" s="82"/>
      <c r="K99" s="82"/>
      <c r="L99" s="82"/>
      <c r="M99" s="82"/>
      <c r="N99" s="82"/>
      <c r="O99" s="82"/>
      <c r="P99" s="82"/>
      <c r="Q99" s="82"/>
      <c r="R99" s="82"/>
      <c r="S99" s="82"/>
      <c r="T99" s="82"/>
      <c r="U99" s="82"/>
      <c r="V99" s="83"/>
    </row>
    <row r="100" spans="3:22" s="66" customFormat="1" ht="39" customHeight="1">
      <c r="C100" s="82"/>
      <c r="D100" s="82"/>
      <c r="E100" s="82"/>
      <c r="F100" s="82"/>
      <c r="G100" s="82"/>
      <c r="H100" s="82"/>
      <c r="I100" s="82"/>
      <c r="J100" s="82"/>
      <c r="K100" s="82"/>
      <c r="L100" s="82"/>
      <c r="M100" s="82"/>
      <c r="N100" s="82"/>
      <c r="O100" s="82"/>
      <c r="P100" s="82"/>
      <c r="Q100" s="82"/>
      <c r="R100" s="82"/>
      <c r="S100" s="82"/>
      <c r="T100" s="82"/>
      <c r="U100" s="82"/>
      <c r="V100" s="83"/>
    </row>
    <row r="101" spans="3:22" s="66" customFormat="1" ht="39" customHeight="1">
      <c r="C101" s="82"/>
      <c r="D101" s="82"/>
      <c r="E101" s="82"/>
      <c r="F101" s="82"/>
      <c r="G101" s="82"/>
      <c r="H101" s="82"/>
      <c r="I101" s="82"/>
      <c r="J101" s="82"/>
      <c r="K101" s="82"/>
      <c r="L101" s="82"/>
      <c r="M101" s="82"/>
      <c r="N101" s="82"/>
      <c r="O101" s="82"/>
      <c r="P101" s="82"/>
      <c r="Q101" s="82"/>
      <c r="R101" s="82"/>
      <c r="S101" s="82"/>
      <c r="T101" s="82"/>
      <c r="U101" s="82"/>
      <c r="V101" s="83"/>
    </row>
    <row r="102" spans="3:22" s="66" customFormat="1" ht="39" customHeight="1">
      <c r="C102" s="82"/>
      <c r="D102" s="82"/>
      <c r="E102" s="82"/>
      <c r="F102" s="82"/>
      <c r="G102" s="82"/>
      <c r="H102" s="82"/>
      <c r="I102" s="82"/>
      <c r="J102" s="82"/>
      <c r="K102" s="82"/>
      <c r="L102" s="82"/>
      <c r="M102" s="82"/>
      <c r="N102" s="82"/>
      <c r="O102" s="82"/>
      <c r="P102" s="82"/>
      <c r="Q102" s="82"/>
      <c r="R102" s="82"/>
      <c r="S102" s="82"/>
      <c r="T102" s="82"/>
      <c r="U102" s="82"/>
      <c r="V102" s="83"/>
    </row>
    <row r="103" spans="3:22" s="66" customFormat="1" ht="39" customHeight="1">
      <c r="C103" s="82"/>
      <c r="D103" s="82"/>
      <c r="E103" s="82"/>
      <c r="F103" s="82"/>
      <c r="G103" s="82"/>
      <c r="H103" s="82"/>
      <c r="I103" s="82"/>
      <c r="J103" s="82"/>
      <c r="K103" s="82"/>
      <c r="L103" s="82"/>
      <c r="M103" s="82"/>
      <c r="N103" s="82"/>
      <c r="O103" s="82"/>
      <c r="P103" s="82"/>
      <c r="Q103" s="82"/>
      <c r="R103" s="82"/>
      <c r="S103" s="82"/>
      <c r="T103" s="82"/>
      <c r="U103" s="82"/>
      <c r="V103" s="83"/>
    </row>
    <row r="104" spans="3:22" s="66" customFormat="1" ht="39" customHeight="1">
      <c r="C104" s="82"/>
      <c r="D104" s="82"/>
      <c r="E104" s="82"/>
      <c r="F104" s="82"/>
      <c r="G104" s="82"/>
      <c r="H104" s="82"/>
      <c r="I104" s="82"/>
      <c r="J104" s="82"/>
      <c r="K104" s="82"/>
      <c r="L104" s="82"/>
      <c r="M104" s="82"/>
      <c r="N104" s="82"/>
      <c r="O104" s="82"/>
      <c r="P104" s="82"/>
      <c r="Q104" s="82"/>
      <c r="R104" s="82"/>
      <c r="S104" s="82"/>
      <c r="T104" s="82"/>
      <c r="U104" s="82"/>
      <c r="V104" s="83"/>
    </row>
    <row r="105" spans="3:22" s="66" customFormat="1" ht="39" customHeight="1">
      <c r="C105" s="82"/>
      <c r="D105" s="82"/>
      <c r="E105" s="82"/>
      <c r="F105" s="82"/>
      <c r="G105" s="82"/>
      <c r="H105" s="82"/>
      <c r="I105" s="82"/>
      <c r="J105" s="82"/>
      <c r="K105" s="82"/>
      <c r="L105" s="82"/>
      <c r="M105" s="82"/>
      <c r="N105" s="82"/>
      <c r="O105" s="82"/>
      <c r="P105" s="82"/>
      <c r="Q105" s="82"/>
      <c r="R105" s="82"/>
      <c r="S105" s="82"/>
      <c r="T105" s="82"/>
      <c r="U105" s="82"/>
      <c r="V105" s="83"/>
    </row>
    <row r="106" spans="3:22" s="66" customFormat="1" ht="39" customHeight="1">
      <c r="C106" s="82"/>
      <c r="D106" s="82"/>
      <c r="E106" s="82"/>
      <c r="F106" s="82"/>
      <c r="G106" s="82"/>
      <c r="H106" s="82"/>
      <c r="I106" s="82"/>
      <c r="J106" s="82"/>
      <c r="K106" s="82"/>
      <c r="L106" s="82"/>
      <c r="M106" s="82"/>
      <c r="N106" s="82"/>
      <c r="O106" s="82"/>
      <c r="P106" s="82"/>
      <c r="Q106" s="82"/>
      <c r="R106" s="82"/>
      <c r="S106" s="82"/>
      <c r="T106" s="82"/>
      <c r="U106" s="82"/>
      <c r="V106" s="83"/>
    </row>
    <row r="107" spans="3:22" s="66" customFormat="1" ht="39" customHeight="1"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82"/>
      <c r="N107" s="82"/>
      <c r="O107" s="82"/>
      <c r="P107" s="82"/>
      <c r="Q107" s="82"/>
      <c r="R107" s="82"/>
      <c r="S107" s="82"/>
      <c r="T107" s="82"/>
      <c r="U107" s="82"/>
      <c r="V107" s="83"/>
    </row>
    <row r="108" spans="3:22" s="66" customFormat="1" ht="39" customHeight="1"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3"/>
    </row>
    <row r="109" spans="3:22" s="66" customFormat="1" ht="39" customHeight="1">
      <c r="C109" s="82"/>
      <c r="D109" s="82"/>
      <c r="E109" s="82"/>
      <c r="F109" s="82"/>
      <c r="G109" s="82"/>
      <c r="H109" s="82"/>
      <c r="I109" s="82"/>
      <c r="J109" s="82"/>
      <c r="K109" s="82"/>
      <c r="L109" s="82"/>
      <c r="M109" s="82"/>
      <c r="N109" s="82"/>
      <c r="O109" s="82"/>
      <c r="P109" s="82"/>
      <c r="Q109" s="82"/>
      <c r="R109" s="82"/>
      <c r="S109" s="82"/>
      <c r="T109" s="82"/>
      <c r="U109" s="82"/>
      <c r="V109" s="83"/>
    </row>
    <row r="110" spans="3:22" s="66" customFormat="1" ht="39" customHeight="1">
      <c r="C110" s="82"/>
      <c r="D110" s="82"/>
      <c r="E110" s="82"/>
      <c r="F110" s="82"/>
      <c r="G110" s="82"/>
      <c r="H110" s="82"/>
      <c r="I110" s="82"/>
      <c r="J110" s="82"/>
      <c r="K110" s="82"/>
      <c r="L110" s="82"/>
      <c r="M110" s="82"/>
      <c r="N110" s="82"/>
      <c r="O110" s="82"/>
      <c r="P110" s="82"/>
      <c r="Q110" s="82"/>
      <c r="R110" s="82"/>
      <c r="S110" s="82"/>
      <c r="T110" s="82"/>
      <c r="U110" s="82"/>
      <c r="V110" s="83"/>
    </row>
    <row r="111" spans="3:22" s="66" customFormat="1" ht="39" customHeight="1">
      <c r="C111" s="82"/>
      <c r="D111" s="82"/>
      <c r="E111" s="82"/>
      <c r="F111" s="82"/>
      <c r="G111" s="82"/>
      <c r="H111" s="82"/>
      <c r="I111" s="82"/>
      <c r="J111" s="82"/>
      <c r="K111" s="82"/>
      <c r="L111" s="82"/>
      <c r="M111" s="82"/>
      <c r="N111" s="82"/>
      <c r="O111" s="82"/>
      <c r="P111" s="82"/>
      <c r="Q111" s="82"/>
      <c r="R111" s="82"/>
      <c r="S111" s="82"/>
      <c r="T111" s="82"/>
      <c r="U111" s="82"/>
      <c r="V111" s="83"/>
    </row>
    <row r="112" spans="3:22" s="66" customFormat="1" ht="39" customHeight="1">
      <c r="C112" s="82"/>
      <c r="D112" s="82"/>
      <c r="E112" s="82"/>
      <c r="F112" s="82"/>
      <c r="G112" s="82"/>
      <c r="H112" s="82"/>
      <c r="I112" s="82"/>
      <c r="J112" s="82"/>
      <c r="K112" s="82"/>
      <c r="L112" s="82"/>
      <c r="M112" s="82"/>
      <c r="N112" s="82"/>
      <c r="O112" s="82"/>
      <c r="P112" s="82"/>
      <c r="Q112" s="82"/>
      <c r="R112" s="82"/>
      <c r="S112" s="82"/>
      <c r="T112" s="82"/>
      <c r="U112" s="82"/>
      <c r="V112" s="83"/>
    </row>
    <row r="113" spans="3:22" s="66" customFormat="1" ht="39" customHeight="1">
      <c r="C113" s="82"/>
      <c r="D113" s="82"/>
      <c r="E113" s="82"/>
      <c r="F113" s="82"/>
      <c r="G113" s="82"/>
      <c r="H113" s="82"/>
      <c r="I113" s="82"/>
      <c r="J113" s="82"/>
      <c r="K113" s="82"/>
      <c r="L113" s="82"/>
      <c r="M113" s="82"/>
      <c r="N113" s="82"/>
      <c r="O113" s="82"/>
      <c r="P113" s="82"/>
      <c r="Q113" s="82"/>
      <c r="R113" s="82"/>
      <c r="S113" s="82"/>
      <c r="T113" s="82"/>
      <c r="U113" s="82"/>
      <c r="V113" s="83"/>
    </row>
    <row r="114" spans="3:22" s="66" customFormat="1" ht="39" customHeight="1">
      <c r="C114" s="82"/>
      <c r="D114" s="82"/>
      <c r="E114" s="82"/>
      <c r="F114" s="82"/>
      <c r="G114" s="82"/>
      <c r="H114" s="82"/>
      <c r="I114" s="82"/>
      <c r="J114" s="82"/>
      <c r="K114" s="82"/>
      <c r="L114" s="82"/>
      <c r="M114" s="82"/>
      <c r="N114" s="82"/>
      <c r="O114" s="82"/>
      <c r="P114" s="82"/>
      <c r="Q114" s="82"/>
      <c r="R114" s="82"/>
      <c r="S114" s="82"/>
      <c r="T114" s="82"/>
      <c r="U114" s="82"/>
      <c r="V114" s="83"/>
    </row>
    <row r="115" spans="3:22" s="66" customFormat="1" ht="39" customHeight="1">
      <c r="C115" s="82"/>
      <c r="D115" s="82"/>
      <c r="E115" s="82"/>
      <c r="F115" s="82"/>
      <c r="G115" s="82"/>
      <c r="H115" s="82"/>
      <c r="I115" s="82"/>
      <c r="J115" s="82"/>
      <c r="K115" s="82"/>
      <c r="L115" s="82"/>
      <c r="M115" s="82"/>
      <c r="N115" s="82"/>
      <c r="O115" s="82"/>
      <c r="P115" s="82"/>
      <c r="Q115" s="82"/>
      <c r="R115" s="82"/>
      <c r="S115" s="82"/>
      <c r="T115" s="82"/>
      <c r="U115" s="82"/>
      <c r="V115" s="83"/>
    </row>
    <row r="116" spans="3:22" s="66" customFormat="1" ht="39" customHeight="1">
      <c r="C116" s="82"/>
      <c r="D116" s="82"/>
      <c r="E116" s="82"/>
      <c r="F116" s="82"/>
      <c r="G116" s="82"/>
      <c r="H116" s="82"/>
      <c r="I116" s="82"/>
      <c r="J116" s="82"/>
      <c r="K116" s="82"/>
      <c r="L116" s="82"/>
      <c r="M116" s="82"/>
      <c r="N116" s="82"/>
      <c r="O116" s="82"/>
      <c r="P116" s="82"/>
      <c r="Q116" s="82"/>
      <c r="R116" s="82"/>
      <c r="S116" s="82"/>
      <c r="T116" s="82"/>
      <c r="U116" s="82"/>
      <c r="V116" s="83"/>
    </row>
    <row r="117" spans="3:22" s="66" customFormat="1" ht="39" customHeight="1">
      <c r="C117" s="82"/>
      <c r="D117" s="82"/>
      <c r="E117" s="82"/>
      <c r="F117" s="82"/>
      <c r="G117" s="82"/>
      <c r="H117" s="82"/>
      <c r="I117" s="82"/>
      <c r="J117" s="82"/>
      <c r="K117" s="82"/>
      <c r="L117" s="82"/>
      <c r="M117" s="82"/>
      <c r="N117" s="82"/>
      <c r="O117" s="82"/>
      <c r="P117" s="82"/>
      <c r="Q117" s="82"/>
      <c r="R117" s="82"/>
      <c r="S117" s="82"/>
      <c r="T117" s="82"/>
      <c r="U117" s="82"/>
      <c r="V117" s="83"/>
    </row>
    <row r="118" spans="3:22" s="66" customFormat="1" ht="39" customHeight="1">
      <c r="C118" s="82"/>
      <c r="D118" s="82"/>
      <c r="E118" s="82"/>
      <c r="F118" s="82"/>
      <c r="G118" s="82"/>
      <c r="H118" s="82"/>
      <c r="I118" s="82"/>
      <c r="J118" s="82"/>
      <c r="K118" s="82"/>
      <c r="L118" s="82"/>
      <c r="M118" s="82"/>
      <c r="N118" s="82"/>
      <c r="O118" s="82"/>
      <c r="P118" s="82"/>
      <c r="Q118" s="82"/>
      <c r="R118" s="82"/>
      <c r="S118" s="82"/>
      <c r="T118" s="82"/>
      <c r="U118" s="82"/>
      <c r="V118" s="83"/>
    </row>
    <row r="119" spans="3:22" s="66" customFormat="1" ht="39" customHeight="1">
      <c r="C119" s="82"/>
      <c r="D119" s="82"/>
      <c r="E119" s="82"/>
      <c r="F119" s="82"/>
      <c r="G119" s="82"/>
      <c r="H119" s="82"/>
      <c r="I119" s="82"/>
      <c r="J119" s="82"/>
      <c r="K119" s="82"/>
      <c r="L119" s="82"/>
      <c r="M119" s="82"/>
      <c r="N119" s="82"/>
      <c r="O119" s="82"/>
      <c r="P119" s="82"/>
      <c r="Q119" s="82"/>
      <c r="R119" s="82"/>
      <c r="S119" s="82"/>
      <c r="T119" s="82"/>
      <c r="U119" s="82"/>
      <c r="V119" s="83"/>
    </row>
    <row r="120" spans="3:22" s="66" customFormat="1" ht="39" customHeight="1">
      <c r="C120" s="82"/>
      <c r="D120" s="82"/>
      <c r="E120" s="82"/>
      <c r="F120" s="82"/>
      <c r="G120" s="82"/>
      <c r="H120" s="82"/>
      <c r="I120" s="82"/>
      <c r="J120" s="82"/>
      <c r="K120" s="82"/>
      <c r="L120" s="82"/>
      <c r="M120" s="82"/>
      <c r="N120" s="82"/>
      <c r="O120" s="82"/>
      <c r="P120" s="82"/>
      <c r="Q120" s="82"/>
      <c r="R120" s="82"/>
      <c r="S120" s="82"/>
      <c r="T120" s="82"/>
      <c r="U120" s="82"/>
      <c r="V120" s="83"/>
    </row>
    <row r="121" spans="3:22" s="66" customFormat="1" ht="39" customHeight="1">
      <c r="C121" s="82"/>
      <c r="D121" s="82"/>
      <c r="E121" s="82"/>
      <c r="F121" s="82"/>
      <c r="G121" s="82"/>
      <c r="H121" s="82"/>
      <c r="I121" s="82"/>
      <c r="J121" s="82"/>
      <c r="K121" s="82"/>
      <c r="L121" s="82"/>
      <c r="M121" s="82"/>
      <c r="N121" s="82"/>
      <c r="O121" s="82"/>
      <c r="P121" s="82"/>
      <c r="Q121" s="82"/>
      <c r="R121" s="82"/>
      <c r="S121" s="82"/>
      <c r="T121" s="82"/>
      <c r="U121" s="82"/>
      <c r="V121" s="83"/>
    </row>
    <row r="122" spans="3:22" s="66" customFormat="1" ht="39" customHeight="1">
      <c r="C122" s="82"/>
      <c r="D122" s="82"/>
      <c r="E122" s="82"/>
      <c r="F122" s="82"/>
      <c r="G122" s="82"/>
      <c r="H122" s="82"/>
      <c r="I122" s="82"/>
      <c r="J122" s="82"/>
      <c r="K122" s="82"/>
      <c r="L122" s="82"/>
      <c r="M122" s="82"/>
      <c r="N122" s="82"/>
      <c r="O122" s="82"/>
      <c r="P122" s="82"/>
      <c r="Q122" s="82"/>
      <c r="R122" s="82"/>
      <c r="S122" s="82"/>
      <c r="T122" s="82"/>
      <c r="U122" s="82"/>
      <c r="V122" s="83"/>
    </row>
    <row r="123" spans="3:22" s="66" customFormat="1" ht="39" customHeight="1">
      <c r="C123" s="82"/>
      <c r="D123" s="82"/>
      <c r="E123" s="82"/>
      <c r="F123" s="82"/>
      <c r="G123" s="82"/>
      <c r="H123" s="82"/>
      <c r="I123" s="82"/>
      <c r="J123" s="82"/>
      <c r="K123" s="82"/>
      <c r="L123" s="82"/>
      <c r="M123" s="82"/>
      <c r="N123" s="82"/>
      <c r="O123" s="82"/>
      <c r="P123" s="82"/>
      <c r="Q123" s="82"/>
      <c r="R123" s="82"/>
      <c r="S123" s="82"/>
      <c r="T123" s="82"/>
      <c r="U123" s="82"/>
      <c r="V123" s="83"/>
    </row>
    <row r="124" spans="3:22" s="66" customFormat="1" ht="39" customHeight="1">
      <c r="C124" s="82"/>
      <c r="D124" s="82"/>
      <c r="E124" s="82"/>
      <c r="F124" s="82"/>
      <c r="G124" s="82"/>
      <c r="H124" s="82"/>
      <c r="I124" s="82"/>
      <c r="J124" s="82"/>
      <c r="K124" s="82"/>
      <c r="L124" s="82"/>
      <c r="M124" s="82"/>
      <c r="N124" s="82"/>
      <c r="O124" s="82"/>
      <c r="P124" s="82"/>
      <c r="Q124" s="82"/>
      <c r="R124" s="82"/>
      <c r="S124" s="82"/>
      <c r="T124" s="82"/>
      <c r="U124" s="82"/>
      <c r="V124" s="83"/>
    </row>
    <row r="125" spans="3:22" s="66" customFormat="1" ht="39" customHeight="1">
      <c r="C125" s="82"/>
      <c r="D125" s="82"/>
      <c r="E125" s="82"/>
      <c r="F125" s="82"/>
      <c r="G125" s="82"/>
      <c r="H125" s="82"/>
      <c r="I125" s="82"/>
      <c r="J125" s="82"/>
      <c r="K125" s="82"/>
      <c r="L125" s="82"/>
      <c r="M125" s="82"/>
      <c r="N125" s="82"/>
      <c r="O125" s="82"/>
      <c r="P125" s="82"/>
      <c r="Q125" s="82"/>
      <c r="R125" s="82"/>
      <c r="S125" s="82"/>
      <c r="T125" s="82"/>
      <c r="U125" s="82"/>
      <c r="V125" s="83"/>
    </row>
    <row r="126" spans="3:22" s="66" customFormat="1" ht="39" customHeight="1">
      <c r="C126" s="82"/>
      <c r="D126" s="82"/>
      <c r="E126" s="82"/>
      <c r="F126" s="82"/>
      <c r="G126" s="82"/>
      <c r="H126" s="82"/>
      <c r="I126" s="82"/>
      <c r="J126" s="82"/>
      <c r="K126" s="82"/>
      <c r="L126" s="82"/>
      <c r="M126" s="82"/>
      <c r="N126" s="82"/>
      <c r="O126" s="82"/>
      <c r="P126" s="82"/>
      <c r="Q126" s="82"/>
      <c r="R126" s="82"/>
      <c r="S126" s="82"/>
      <c r="T126" s="82"/>
      <c r="U126" s="82"/>
      <c r="V126" s="83"/>
    </row>
    <row r="127" spans="3:22" s="66" customFormat="1" ht="39" customHeight="1">
      <c r="C127" s="82"/>
      <c r="D127" s="82"/>
      <c r="E127" s="82"/>
      <c r="F127" s="82"/>
      <c r="G127" s="82"/>
      <c r="H127" s="82"/>
      <c r="I127" s="82"/>
      <c r="J127" s="82"/>
      <c r="K127" s="82"/>
      <c r="L127" s="82"/>
      <c r="M127" s="82"/>
      <c r="N127" s="82"/>
      <c r="O127" s="82"/>
      <c r="P127" s="82"/>
      <c r="Q127" s="82"/>
      <c r="R127" s="82"/>
      <c r="S127" s="82"/>
      <c r="T127" s="82"/>
      <c r="U127" s="82"/>
      <c r="V127" s="83"/>
    </row>
    <row r="128" spans="3:22" s="66" customFormat="1" ht="39" customHeight="1">
      <c r="C128" s="82"/>
      <c r="D128" s="82"/>
      <c r="E128" s="82"/>
      <c r="F128" s="82"/>
      <c r="G128" s="82"/>
      <c r="H128" s="82"/>
      <c r="I128" s="82"/>
      <c r="J128" s="82"/>
      <c r="K128" s="82"/>
      <c r="L128" s="82"/>
      <c r="M128" s="82"/>
      <c r="N128" s="82"/>
      <c r="O128" s="82"/>
      <c r="P128" s="82"/>
      <c r="Q128" s="82"/>
      <c r="R128" s="82"/>
      <c r="S128" s="82"/>
      <c r="T128" s="82"/>
      <c r="U128" s="82"/>
      <c r="V128" s="83"/>
    </row>
    <row r="129" spans="3:22" s="66" customFormat="1" ht="39" customHeight="1">
      <c r="C129" s="82"/>
      <c r="D129" s="82"/>
      <c r="E129" s="82"/>
      <c r="F129" s="82"/>
      <c r="G129" s="82"/>
      <c r="H129" s="82"/>
      <c r="I129" s="82"/>
      <c r="J129" s="82"/>
      <c r="K129" s="82"/>
      <c r="L129" s="82"/>
      <c r="M129" s="82"/>
      <c r="N129" s="82"/>
      <c r="O129" s="82"/>
      <c r="P129" s="82"/>
      <c r="Q129" s="82"/>
      <c r="R129" s="82"/>
      <c r="S129" s="82"/>
      <c r="T129" s="82"/>
      <c r="U129" s="82"/>
      <c r="V129" s="83"/>
    </row>
    <row r="130" spans="3:22" s="66" customFormat="1" ht="39" customHeight="1">
      <c r="C130" s="82"/>
      <c r="D130" s="82"/>
      <c r="E130" s="82"/>
      <c r="F130" s="82"/>
      <c r="G130" s="82"/>
      <c r="H130" s="82"/>
      <c r="I130" s="82"/>
      <c r="J130" s="82"/>
      <c r="K130" s="82"/>
      <c r="L130" s="82"/>
      <c r="M130" s="82"/>
      <c r="N130" s="82"/>
      <c r="O130" s="82"/>
      <c r="P130" s="82"/>
      <c r="Q130" s="82"/>
      <c r="R130" s="82"/>
      <c r="S130" s="82"/>
      <c r="T130" s="82"/>
      <c r="U130" s="82"/>
      <c r="V130" s="83"/>
    </row>
    <row r="131" spans="3:22" s="66" customFormat="1" ht="39" customHeight="1">
      <c r="C131" s="82"/>
      <c r="D131" s="82"/>
      <c r="E131" s="82"/>
      <c r="F131" s="82"/>
      <c r="G131" s="82"/>
      <c r="H131" s="82"/>
      <c r="I131" s="82"/>
      <c r="J131" s="82"/>
      <c r="K131" s="82"/>
      <c r="L131" s="82"/>
      <c r="M131" s="82"/>
      <c r="N131" s="82"/>
      <c r="O131" s="82"/>
      <c r="P131" s="82"/>
      <c r="Q131" s="82"/>
      <c r="R131" s="82"/>
      <c r="S131" s="82"/>
      <c r="T131" s="82"/>
      <c r="U131" s="82"/>
      <c r="V131" s="83"/>
    </row>
    <row r="132" spans="3:22" s="66" customFormat="1" ht="39" customHeight="1">
      <c r="C132" s="82"/>
      <c r="D132" s="82"/>
      <c r="E132" s="82"/>
      <c r="F132" s="82"/>
      <c r="G132" s="82"/>
      <c r="H132" s="82"/>
      <c r="I132" s="82"/>
      <c r="J132" s="82"/>
      <c r="K132" s="82"/>
      <c r="L132" s="82"/>
      <c r="M132" s="82"/>
      <c r="N132" s="82"/>
      <c r="O132" s="82"/>
      <c r="P132" s="82"/>
      <c r="Q132" s="82"/>
      <c r="R132" s="82"/>
      <c r="S132" s="82"/>
      <c r="T132" s="82"/>
      <c r="U132" s="82"/>
      <c r="V132" s="83"/>
    </row>
    <row r="133" spans="3:22" s="66" customFormat="1" ht="39" customHeight="1"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3"/>
    </row>
    <row r="134" spans="3:22" s="66" customFormat="1" ht="39" customHeight="1"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3"/>
    </row>
    <row r="135" spans="3:22" s="66" customFormat="1" ht="39" customHeight="1">
      <c r="C135" s="82"/>
      <c r="D135" s="82"/>
      <c r="E135" s="82"/>
      <c r="F135" s="82"/>
      <c r="G135" s="82"/>
      <c r="H135" s="82"/>
      <c r="I135" s="82"/>
      <c r="J135" s="82"/>
      <c r="K135" s="82"/>
      <c r="L135" s="82"/>
      <c r="M135" s="82"/>
      <c r="N135" s="82"/>
      <c r="O135" s="82"/>
      <c r="P135" s="82"/>
      <c r="Q135" s="82"/>
      <c r="R135" s="82"/>
      <c r="S135" s="82"/>
      <c r="T135" s="82"/>
      <c r="U135" s="82"/>
      <c r="V135" s="83"/>
    </row>
    <row r="136" spans="3:22" s="66" customFormat="1" ht="39" customHeight="1">
      <c r="C136" s="82"/>
      <c r="D136" s="82"/>
      <c r="E136" s="82"/>
      <c r="F136" s="82"/>
      <c r="G136" s="82"/>
      <c r="H136" s="82"/>
      <c r="I136" s="82"/>
      <c r="J136" s="82"/>
      <c r="K136" s="82"/>
      <c r="L136" s="82"/>
      <c r="M136" s="82"/>
      <c r="N136" s="82"/>
      <c r="O136" s="82"/>
      <c r="P136" s="82"/>
      <c r="Q136" s="82"/>
      <c r="R136" s="82"/>
      <c r="S136" s="82"/>
      <c r="T136" s="82"/>
      <c r="U136" s="82"/>
      <c r="V136" s="83"/>
    </row>
    <row r="137" spans="3:22" s="66" customFormat="1" ht="39" customHeight="1">
      <c r="C137" s="82"/>
      <c r="D137" s="82"/>
      <c r="E137" s="82"/>
      <c r="F137" s="82"/>
      <c r="G137" s="82"/>
      <c r="H137" s="82"/>
      <c r="I137" s="82"/>
      <c r="J137" s="82"/>
      <c r="K137" s="82"/>
      <c r="L137" s="82"/>
      <c r="M137" s="82"/>
      <c r="N137" s="82"/>
      <c r="O137" s="82"/>
      <c r="P137" s="82"/>
      <c r="Q137" s="82"/>
      <c r="R137" s="82"/>
      <c r="S137" s="82"/>
      <c r="T137" s="82"/>
      <c r="U137" s="82"/>
      <c r="V137" s="83"/>
    </row>
    <row r="138" spans="3:22" s="66" customFormat="1" ht="39" customHeight="1">
      <c r="C138" s="82"/>
      <c r="D138" s="82"/>
      <c r="E138" s="82"/>
      <c r="F138" s="82"/>
      <c r="G138" s="82"/>
      <c r="H138" s="82"/>
      <c r="I138" s="82"/>
      <c r="J138" s="82"/>
      <c r="K138" s="82"/>
      <c r="L138" s="82"/>
      <c r="M138" s="82"/>
      <c r="N138" s="82"/>
      <c r="O138" s="82"/>
      <c r="P138" s="82"/>
      <c r="Q138" s="82"/>
      <c r="R138" s="82"/>
      <c r="S138" s="82"/>
      <c r="T138" s="82"/>
      <c r="U138" s="82"/>
      <c r="V138" s="83"/>
    </row>
    <row r="139" spans="3:22" s="66" customFormat="1" ht="39" customHeight="1">
      <c r="C139" s="82"/>
      <c r="D139" s="82"/>
      <c r="E139" s="82"/>
      <c r="F139" s="82"/>
      <c r="G139" s="82"/>
      <c r="H139" s="82"/>
      <c r="I139" s="82"/>
      <c r="J139" s="82"/>
      <c r="K139" s="82"/>
      <c r="L139" s="82"/>
      <c r="M139" s="82"/>
      <c r="N139" s="82"/>
      <c r="O139" s="82"/>
      <c r="P139" s="82"/>
      <c r="Q139" s="82"/>
      <c r="R139" s="82"/>
      <c r="S139" s="82"/>
      <c r="T139" s="82"/>
      <c r="U139" s="82"/>
      <c r="V139" s="83"/>
    </row>
    <row r="140" spans="3:22" s="66" customFormat="1" ht="39" customHeight="1">
      <c r="C140" s="82"/>
      <c r="D140" s="82"/>
      <c r="E140" s="82"/>
      <c r="F140" s="82"/>
      <c r="G140" s="82"/>
      <c r="H140" s="82"/>
      <c r="I140" s="82"/>
      <c r="J140" s="82"/>
      <c r="K140" s="82"/>
      <c r="L140" s="82"/>
      <c r="M140" s="82"/>
      <c r="N140" s="82"/>
      <c r="O140" s="82"/>
      <c r="P140" s="82"/>
      <c r="Q140" s="82"/>
      <c r="R140" s="82"/>
      <c r="S140" s="82"/>
      <c r="T140" s="82"/>
      <c r="U140" s="82"/>
      <c r="V140" s="83"/>
    </row>
    <row r="141" spans="3:22" s="66" customFormat="1" ht="39" customHeight="1">
      <c r="C141" s="82"/>
      <c r="D141" s="82"/>
      <c r="E141" s="82"/>
      <c r="F141" s="82"/>
      <c r="G141" s="82"/>
      <c r="H141" s="82"/>
      <c r="I141" s="82"/>
      <c r="J141" s="82"/>
      <c r="K141" s="82"/>
      <c r="L141" s="82"/>
      <c r="M141" s="82"/>
      <c r="N141" s="82"/>
      <c r="O141" s="82"/>
      <c r="P141" s="82"/>
      <c r="Q141" s="82"/>
      <c r="R141" s="82"/>
      <c r="S141" s="82"/>
      <c r="T141" s="82"/>
      <c r="U141" s="82"/>
      <c r="V141" s="83"/>
    </row>
    <row r="142" spans="3:22" s="66" customFormat="1" ht="39" customHeight="1">
      <c r="C142" s="82"/>
      <c r="D142" s="82"/>
      <c r="E142" s="82"/>
      <c r="F142" s="82"/>
      <c r="G142" s="82"/>
      <c r="H142" s="82"/>
      <c r="I142" s="82"/>
      <c r="J142" s="82"/>
      <c r="K142" s="82"/>
      <c r="L142" s="82"/>
      <c r="M142" s="82"/>
      <c r="N142" s="82"/>
      <c r="O142" s="82"/>
      <c r="P142" s="82"/>
      <c r="Q142" s="82"/>
      <c r="R142" s="82"/>
      <c r="S142" s="82"/>
      <c r="T142" s="82"/>
      <c r="U142" s="82"/>
      <c r="V142" s="83"/>
    </row>
    <row r="143" spans="3:22" s="66" customFormat="1" ht="39" customHeight="1">
      <c r="C143" s="82"/>
      <c r="D143" s="82"/>
      <c r="E143" s="82"/>
      <c r="F143" s="82"/>
      <c r="G143" s="82"/>
      <c r="H143" s="82"/>
      <c r="I143" s="82"/>
      <c r="J143" s="82"/>
      <c r="K143" s="82"/>
      <c r="L143" s="82"/>
      <c r="M143" s="82"/>
      <c r="N143" s="82"/>
      <c r="O143" s="82"/>
      <c r="P143" s="82"/>
      <c r="Q143" s="82"/>
      <c r="R143" s="82"/>
      <c r="S143" s="82"/>
      <c r="T143" s="82"/>
      <c r="U143" s="82"/>
      <c r="V143" s="83"/>
    </row>
    <row r="144" spans="3:22" s="66" customFormat="1" ht="39" customHeight="1">
      <c r="C144" s="82"/>
      <c r="D144" s="82"/>
      <c r="E144" s="82"/>
      <c r="F144" s="82"/>
      <c r="G144" s="82"/>
      <c r="H144" s="82"/>
      <c r="I144" s="82"/>
      <c r="J144" s="82"/>
      <c r="K144" s="82"/>
      <c r="L144" s="82"/>
      <c r="M144" s="82"/>
      <c r="N144" s="82"/>
      <c r="O144" s="82"/>
      <c r="P144" s="82"/>
      <c r="Q144" s="82"/>
      <c r="R144" s="82"/>
      <c r="S144" s="82"/>
      <c r="T144" s="82"/>
      <c r="U144" s="82"/>
      <c r="V144" s="83"/>
    </row>
    <row r="145" spans="3:22" s="66" customFormat="1" ht="39" customHeight="1">
      <c r="C145" s="82"/>
      <c r="D145" s="82"/>
      <c r="E145" s="82"/>
      <c r="F145" s="82"/>
      <c r="G145" s="82"/>
      <c r="H145" s="82"/>
      <c r="I145" s="82"/>
      <c r="J145" s="82"/>
      <c r="K145" s="82"/>
      <c r="L145" s="82"/>
      <c r="M145" s="82"/>
      <c r="N145" s="82"/>
      <c r="O145" s="82"/>
      <c r="P145" s="82"/>
      <c r="Q145" s="82"/>
      <c r="R145" s="82"/>
      <c r="S145" s="82"/>
      <c r="T145" s="82"/>
      <c r="U145" s="82"/>
      <c r="V145" s="83"/>
    </row>
    <row r="146" spans="3:22" s="66" customFormat="1" ht="39" customHeight="1">
      <c r="C146" s="82"/>
      <c r="D146" s="82"/>
      <c r="E146" s="82"/>
      <c r="F146" s="82"/>
      <c r="G146" s="82"/>
      <c r="H146" s="82"/>
      <c r="I146" s="82"/>
      <c r="J146" s="82"/>
      <c r="K146" s="82"/>
      <c r="L146" s="82"/>
      <c r="M146" s="82"/>
      <c r="N146" s="82"/>
      <c r="O146" s="82"/>
      <c r="P146" s="82"/>
      <c r="Q146" s="82"/>
      <c r="R146" s="82"/>
      <c r="S146" s="82"/>
      <c r="T146" s="82"/>
      <c r="U146" s="82"/>
      <c r="V146" s="83"/>
    </row>
    <row r="147" spans="3:22" s="66" customFormat="1" ht="39" customHeight="1">
      <c r="C147" s="82"/>
      <c r="D147" s="82"/>
      <c r="E147" s="82"/>
      <c r="F147" s="82"/>
      <c r="G147" s="82"/>
      <c r="H147" s="82"/>
      <c r="I147" s="82"/>
      <c r="J147" s="82"/>
      <c r="K147" s="82"/>
      <c r="L147" s="82"/>
      <c r="M147" s="82"/>
      <c r="N147" s="82"/>
      <c r="O147" s="82"/>
      <c r="P147" s="82"/>
      <c r="Q147" s="82"/>
      <c r="R147" s="82"/>
      <c r="S147" s="82"/>
      <c r="T147" s="82"/>
      <c r="U147" s="82"/>
      <c r="V147" s="83"/>
    </row>
    <row r="148" spans="3:22" s="66" customFormat="1" ht="39" customHeight="1">
      <c r="C148" s="82"/>
      <c r="D148" s="82"/>
      <c r="E148" s="82"/>
      <c r="F148" s="82"/>
      <c r="G148" s="82"/>
      <c r="H148" s="82"/>
      <c r="I148" s="82"/>
      <c r="J148" s="82"/>
      <c r="K148" s="82"/>
      <c r="L148" s="82"/>
      <c r="M148" s="82"/>
      <c r="N148" s="82"/>
      <c r="O148" s="82"/>
      <c r="P148" s="82"/>
      <c r="Q148" s="82"/>
      <c r="R148" s="82"/>
      <c r="S148" s="82"/>
      <c r="T148" s="82"/>
      <c r="U148" s="82"/>
      <c r="V148" s="83"/>
    </row>
    <row r="149" spans="3:22" s="66" customFormat="1" ht="39" customHeight="1">
      <c r="C149" s="82"/>
      <c r="D149" s="82"/>
      <c r="E149" s="82"/>
      <c r="F149" s="82"/>
      <c r="G149" s="82"/>
      <c r="H149" s="82"/>
      <c r="I149" s="82"/>
      <c r="J149" s="82"/>
      <c r="K149" s="82"/>
      <c r="L149" s="82"/>
      <c r="M149" s="82"/>
      <c r="N149" s="82"/>
      <c r="O149" s="82"/>
      <c r="P149" s="82"/>
      <c r="Q149" s="82"/>
      <c r="R149" s="82"/>
      <c r="S149" s="82"/>
      <c r="T149" s="82"/>
      <c r="U149" s="82"/>
      <c r="V149" s="83"/>
    </row>
    <row r="150" spans="3:22" s="66" customFormat="1" ht="39" customHeight="1">
      <c r="C150" s="82"/>
      <c r="D150" s="82"/>
      <c r="E150" s="82"/>
      <c r="F150" s="82"/>
      <c r="G150" s="82"/>
      <c r="H150" s="82"/>
      <c r="I150" s="82"/>
      <c r="J150" s="82"/>
      <c r="K150" s="82"/>
      <c r="L150" s="82"/>
      <c r="M150" s="82"/>
      <c r="N150" s="82"/>
      <c r="O150" s="82"/>
      <c r="P150" s="82"/>
      <c r="Q150" s="82"/>
      <c r="R150" s="82"/>
      <c r="S150" s="82"/>
      <c r="T150" s="82"/>
      <c r="U150" s="82"/>
      <c r="V150" s="83"/>
    </row>
    <row r="151" spans="3:22" s="66" customFormat="1" ht="39" customHeight="1">
      <c r="C151" s="82"/>
      <c r="D151" s="82"/>
      <c r="E151" s="82"/>
      <c r="F151" s="82"/>
      <c r="G151" s="82"/>
      <c r="H151" s="82"/>
      <c r="I151" s="82"/>
      <c r="J151" s="82"/>
      <c r="K151" s="82"/>
      <c r="L151" s="82"/>
      <c r="M151" s="82"/>
      <c r="N151" s="82"/>
      <c r="O151" s="82"/>
      <c r="P151" s="82"/>
      <c r="Q151" s="82"/>
      <c r="R151" s="82"/>
      <c r="S151" s="82"/>
      <c r="T151" s="82"/>
      <c r="U151" s="82"/>
      <c r="V151" s="83"/>
    </row>
    <row r="152" spans="3:22" s="66" customFormat="1" ht="39" customHeight="1">
      <c r="C152" s="82"/>
      <c r="D152" s="82"/>
      <c r="E152" s="82"/>
      <c r="F152" s="82"/>
      <c r="G152" s="82"/>
      <c r="H152" s="82"/>
      <c r="I152" s="82"/>
      <c r="J152" s="82"/>
      <c r="K152" s="82"/>
      <c r="L152" s="82"/>
      <c r="M152" s="82"/>
      <c r="N152" s="82"/>
      <c r="O152" s="82"/>
      <c r="P152" s="82"/>
      <c r="Q152" s="82"/>
      <c r="R152" s="82"/>
      <c r="S152" s="82"/>
      <c r="T152" s="82"/>
      <c r="U152" s="82"/>
      <c r="V152" s="83"/>
    </row>
    <row r="153" spans="3:22" s="66" customFormat="1" ht="39" customHeight="1">
      <c r="C153" s="82"/>
      <c r="D153" s="82"/>
      <c r="E153" s="82"/>
      <c r="F153" s="82"/>
      <c r="G153" s="82"/>
      <c r="H153" s="82"/>
      <c r="I153" s="82"/>
      <c r="J153" s="82"/>
      <c r="K153" s="82"/>
      <c r="L153" s="82"/>
      <c r="M153" s="82"/>
      <c r="N153" s="82"/>
      <c r="O153" s="82"/>
      <c r="P153" s="82"/>
      <c r="Q153" s="82"/>
      <c r="R153" s="82"/>
      <c r="S153" s="82"/>
      <c r="T153" s="82"/>
      <c r="U153" s="82"/>
      <c r="V153" s="83"/>
    </row>
    <row r="154" spans="3:22" s="66" customFormat="1" ht="39" customHeight="1">
      <c r="C154" s="82"/>
      <c r="D154" s="82"/>
      <c r="E154" s="82"/>
      <c r="F154" s="82"/>
      <c r="G154" s="82"/>
      <c r="H154" s="82"/>
      <c r="I154" s="82"/>
      <c r="J154" s="82"/>
      <c r="K154" s="82"/>
      <c r="L154" s="82"/>
      <c r="M154" s="82"/>
      <c r="N154" s="82"/>
      <c r="O154" s="82"/>
      <c r="P154" s="82"/>
      <c r="Q154" s="82"/>
      <c r="R154" s="82"/>
      <c r="S154" s="82"/>
      <c r="T154" s="82"/>
      <c r="U154" s="82"/>
      <c r="V154" s="83"/>
    </row>
    <row r="155" spans="3:22" s="66" customFormat="1" ht="39" customHeight="1">
      <c r="C155" s="82"/>
      <c r="D155" s="82"/>
      <c r="E155" s="82"/>
      <c r="F155" s="82"/>
      <c r="G155" s="82"/>
      <c r="H155" s="82"/>
      <c r="I155" s="82"/>
      <c r="J155" s="82"/>
      <c r="K155" s="82"/>
      <c r="L155" s="82"/>
      <c r="M155" s="82"/>
      <c r="N155" s="82"/>
      <c r="O155" s="82"/>
      <c r="P155" s="82"/>
      <c r="Q155" s="82"/>
      <c r="R155" s="82"/>
      <c r="S155" s="82"/>
      <c r="T155" s="82"/>
      <c r="U155" s="82"/>
      <c r="V155" s="83"/>
    </row>
    <row r="156" spans="3:22" s="66" customFormat="1" ht="39" customHeight="1">
      <c r="C156" s="82"/>
      <c r="D156" s="82"/>
      <c r="E156" s="82"/>
      <c r="F156" s="82"/>
      <c r="G156" s="82"/>
      <c r="H156" s="82"/>
      <c r="I156" s="82"/>
      <c r="J156" s="82"/>
      <c r="K156" s="82"/>
      <c r="L156" s="82"/>
      <c r="M156" s="82"/>
      <c r="N156" s="82"/>
      <c r="O156" s="82"/>
      <c r="P156" s="82"/>
      <c r="Q156" s="82"/>
      <c r="R156" s="82"/>
      <c r="S156" s="82"/>
      <c r="T156" s="82"/>
      <c r="U156" s="82"/>
      <c r="V156" s="83"/>
    </row>
    <row r="157" spans="3:22" s="66" customFormat="1" ht="39" customHeight="1">
      <c r="C157" s="82"/>
      <c r="D157" s="82"/>
      <c r="E157" s="82"/>
      <c r="F157" s="82"/>
      <c r="G157" s="82"/>
      <c r="H157" s="82"/>
      <c r="I157" s="82"/>
      <c r="J157" s="82"/>
      <c r="K157" s="82"/>
      <c r="L157" s="82"/>
      <c r="M157" s="82"/>
      <c r="N157" s="82"/>
      <c r="O157" s="82"/>
      <c r="P157" s="82"/>
      <c r="Q157" s="82"/>
      <c r="R157" s="82"/>
      <c r="S157" s="82"/>
      <c r="T157" s="82"/>
      <c r="U157" s="82"/>
      <c r="V157" s="83"/>
    </row>
    <row r="158" spans="3:22" s="66" customFormat="1" ht="39" customHeight="1">
      <c r="C158" s="82"/>
      <c r="D158" s="82"/>
      <c r="E158" s="82"/>
      <c r="F158" s="82"/>
      <c r="G158" s="82"/>
      <c r="H158" s="82"/>
      <c r="I158" s="82"/>
      <c r="J158" s="82"/>
      <c r="K158" s="82"/>
      <c r="L158" s="82"/>
      <c r="M158" s="82"/>
      <c r="N158" s="82"/>
      <c r="O158" s="82"/>
      <c r="P158" s="82"/>
      <c r="Q158" s="82"/>
      <c r="R158" s="82"/>
      <c r="S158" s="82"/>
      <c r="T158" s="82"/>
      <c r="U158" s="82"/>
      <c r="V158" s="83"/>
    </row>
    <row r="159" spans="3:22" s="66" customFormat="1" ht="39" customHeight="1">
      <c r="C159" s="82"/>
      <c r="D159" s="82"/>
      <c r="E159" s="82"/>
      <c r="F159" s="82"/>
      <c r="G159" s="82"/>
      <c r="H159" s="82"/>
      <c r="I159" s="82"/>
      <c r="J159" s="82"/>
      <c r="K159" s="82"/>
      <c r="L159" s="82"/>
      <c r="M159" s="82"/>
      <c r="N159" s="82"/>
      <c r="O159" s="82"/>
      <c r="P159" s="82"/>
      <c r="Q159" s="82"/>
      <c r="R159" s="82"/>
      <c r="S159" s="82"/>
      <c r="T159" s="82"/>
      <c r="U159" s="82"/>
      <c r="V159" s="83"/>
    </row>
    <row r="160" spans="3:22" s="66" customFormat="1" ht="39" customHeight="1">
      <c r="C160" s="82"/>
      <c r="D160" s="82"/>
      <c r="E160" s="82"/>
      <c r="F160" s="82"/>
      <c r="G160" s="82"/>
      <c r="H160" s="82"/>
      <c r="I160" s="82"/>
      <c r="J160" s="82"/>
      <c r="K160" s="82"/>
      <c r="L160" s="82"/>
      <c r="M160" s="82"/>
      <c r="N160" s="82"/>
      <c r="O160" s="82"/>
      <c r="P160" s="82"/>
      <c r="Q160" s="82"/>
      <c r="R160" s="82"/>
      <c r="S160" s="82"/>
      <c r="T160" s="82"/>
      <c r="U160" s="82"/>
      <c r="V160" s="83"/>
    </row>
    <row r="161" spans="3:22" s="66" customFormat="1" ht="39" customHeight="1">
      <c r="C161" s="82"/>
      <c r="D161" s="82"/>
      <c r="E161" s="82"/>
      <c r="F161" s="82"/>
      <c r="G161" s="82"/>
      <c r="H161" s="82"/>
      <c r="I161" s="82"/>
      <c r="J161" s="82"/>
      <c r="K161" s="82"/>
      <c r="L161" s="82"/>
      <c r="M161" s="82"/>
      <c r="N161" s="82"/>
      <c r="O161" s="82"/>
      <c r="P161" s="82"/>
      <c r="Q161" s="82"/>
      <c r="R161" s="82"/>
      <c r="S161" s="82"/>
      <c r="T161" s="82"/>
      <c r="U161" s="82"/>
      <c r="V161" s="83"/>
    </row>
    <row r="162" spans="3:22" s="66" customFormat="1" ht="39" customHeight="1">
      <c r="C162" s="82"/>
      <c r="D162" s="82"/>
      <c r="E162" s="82"/>
      <c r="F162" s="82"/>
      <c r="G162" s="82"/>
      <c r="H162" s="82"/>
      <c r="I162" s="82"/>
      <c r="J162" s="82"/>
      <c r="K162" s="82"/>
      <c r="L162" s="82"/>
      <c r="M162" s="82"/>
      <c r="N162" s="82"/>
      <c r="O162" s="82"/>
      <c r="P162" s="82"/>
      <c r="Q162" s="82"/>
      <c r="R162" s="82"/>
      <c r="S162" s="82"/>
      <c r="T162" s="82"/>
      <c r="U162" s="82"/>
      <c r="V162" s="83"/>
    </row>
    <row r="163" spans="3:22" s="66" customFormat="1" ht="39" customHeight="1">
      <c r="C163" s="82"/>
      <c r="D163" s="82"/>
      <c r="E163" s="82"/>
      <c r="F163" s="82"/>
      <c r="G163" s="82"/>
      <c r="H163" s="82"/>
      <c r="I163" s="82"/>
      <c r="J163" s="82"/>
      <c r="K163" s="82"/>
      <c r="L163" s="82"/>
      <c r="M163" s="82"/>
      <c r="N163" s="82"/>
      <c r="O163" s="82"/>
      <c r="P163" s="82"/>
      <c r="Q163" s="82"/>
      <c r="R163" s="82"/>
      <c r="S163" s="82"/>
      <c r="T163" s="82"/>
      <c r="U163" s="82"/>
      <c r="V163" s="83"/>
    </row>
    <row r="164" spans="3:22" s="66" customFormat="1" ht="39" customHeight="1">
      <c r="C164" s="82"/>
      <c r="D164" s="82"/>
      <c r="E164" s="82"/>
      <c r="F164" s="82"/>
      <c r="G164" s="82"/>
      <c r="H164" s="82"/>
      <c r="I164" s="82"/>
      <c r="J164" s="82"/>
      <c r="K164" s="82"/>
      <c r="L164" s="82"/>
      <c r="M164" s="82"/>
      <c r="N164" s="82"/>
      <c r="O164" s="82"/>
      <c r="P164" s="82"/>
      <c r="Q164" s="82"/>
      <c r="R164" s="82"/>
      <c r="S164" s="82"/>
      <c r="T164" s="82"/>
      <c r="U164" s="82"/>
      <c r="V164" s="83"/>
    </row>
    <row r="165" spans="3:22" s="66" customFormat="1" ht="39" customHeight="1">
      <c r="C165" s="82"/>
      <c r="D165" s="82"/>
      <c r="E165" s="82"/>
      <c r="F165" s="82"/>
      <c r="G165" s="82"/>
      <c r="H165" s="82"/>
      <c r="I165" s="82"/>
      <c r="J165" s="82"/>
      <c r="K165" s="82"/>
      <c r="L165" s="82"/>
      <c r="M165" s="82"/>
      <c r="N165" s="82"/>
      <c r="O165" s="82"/>
      <c r="P165" s="82"/>
      <c r="Q165" s="82"/>
      <c r="R165" s="82"/>
      <c r="S165" s="82"/>
      <c r="T165" s="82"/>
      <c r="U165" s="82"/>
      <c r="V165" s="83"/>
    </row>
    <row r="166" spans="3:22" s="66" customFormat="1" ht="39" customHeight="1">
      <c r="C166" s="82"/>
      <c r="D166" s="82"/>
      <c r="E166" s="82"/>
      <c r="F166" s="82"/>
      <c r="G166" s="82"/>
      <c r="H166" s="82"/>
      <c r="I166" s="82"/>
      <c r="J166" s="82"/>
      <c r="K166" s="82"/>
      <c r="L166" s="82"/>
      <c r="M166" s="82"/>
      <c r="N166" s="82"/>
      <c r="O166" s="82"/>
      <c r="P166" s="82"/>
      <c r="Q166" s="82"/>
      <c r="R166" s="82"/>
      <c r="S166" s="82"/>
      <c r="T166" s="82"/>
      <c r="U166" s="82"/>
      <c r="V166" s="83"/>
    </row>
    <row r="167" spans="3:22" s="66" customFormat="1" ht="39" customHeight="1">
      <c r="C167" s="82"/>
      <c r="D167" s="82"/>
      <c r="E167" s="82"/>
      <c r="F167" s="82"/>
      <c r="G167" s="82"/>
      <c r="H167" s="82"/>
      <c r="I167" s="82"/>
      <c r="J167" s="82"/>
      <c r="K167" s="82"/>
      <c r="L167" s="82"/>
      <c r="M167" s="82"/>
      <c r="N167" s="82"/>
      <c r="O167" s="82"/>
      <c r="P167" s="82"/>
      <c r="Q167" s="82"/>
      <c r="R167" s="82"/>
      <c r="S167" s="82"/>
      <c r="T167" s="82"/>
      <c r="U167" s="82"/>
      <c r="V167" s="83"/>
    </row>
    <row r="168" spans="3:22" s="66" customFormat="1" ht="39" customHeight="1">
      <c r="C168" s="82"/>
      <c r="D168" s="82"/>
      <c r="E168" s="82"/>
      <c r="F168" s="82"/>
      <c r="G168" s="82"/>
      <c r="H168" s="82"/>
      <c r="I168" s="82"/>
      <c r="J168" s="82"/>
      <c r="K168" s="82"/>
      <c r="L168" s="82"/>
      <c r="M168" s="82"/>
      <c r="N168" s="82"/>
      <c r="O168" s="82"/>
      <c r="P168" s="82"/>
      <c r="Q168" s="82"/>
      <c r="R168" s="82"/>
      <c r="S168" s="82"/>
      <c r="T168" s="82"/>
      <c r="U168" s="82"/>
      <c r="V168" s="83"/>
    </row>
    <row r="169" spans="3:22" s="66" customFormat="1" ht="39" customHeight="1">
      <c r="C169" s="82"/>
      <c r="D169" s="82"/>
      <c r="E169" s="82"/>
      <c r="F169" s="82"/>
      <c r="G169" s="82"/>
      <c r="H169" s="82"/>
      <c r="I169" s="82"/>
      <c r="J169" s="82"/>
      <c r="K169" s="82"/>
      <c r="L169" s="82"/>
      <c r="M169" s="82"/>
      <c r="N169" s="82"/>
      <c r="O169" s="82"/>
      <c r="P169" s="82"/>
      <c r="Q169" s="82"/>
      <c r="R169" s="82"/>
      <c r="S169" s="82"/>
      <c r="T169" s="82"/>
      <c r="U169" s="82"/>
      <c r="V169" s="83"/>
    </row>
    <row r="170" spans="3:22" s="66" customFormat="1" ht="39" customHeight="1">
      <c r="C170" s="82"/>
      <c r="D170" s="82"/>
      <c r="E170" s="82"/>
      <c r="F170" s="82"/>
      <c r="G170" s="82"/>
      <c r="H170" s="82"/>
      <c r="I170" s="82"/>
      <c r="J170" s="82"/>
      <c r="K170" s="82"/>
      <c r="L170" s="82"/>
      <c r="M170" s="82"/>
      <c r="N170" s="82"/>
      <c r="O170" s="82"/>
      <c r="P170" s="82"/>
      <c r="Q170" s="82"/>
      <c r="R170" s="82"/>
      <c r="S170" s="82"/>
      <c r="T170" s="82"/>
      <c r="U170" s="82"/>
      <c r="V170" s="83"/>
    </row>
    <row r="171" spans="3:22" s="66" customFormat="1" ht="39" customHeight="1">
      <c r="C171" s="82"/>
      <c r="D171" s="82"/>
      <c r="E171" s="82"/>
      <c r="F171" s="82"/>
      <c r="G171" s="82"/>
      <c r="H171" s="82"/>
      <c r="I171" s="82"/>
      <c r="J171" s="82"/>
      <c r="K171" s="82"/>
      <c r="L171" s="82"/>
      <c r="M171" s="82"/>
      <c r="N171" s="82"/>
      <c r="O171" s="82"/>
      <c r="P171" s="82"/>
      <c r="Q171" s="82"/>
      <c r="R171" s="82"/>
      <c r="S171" s="82"/>
      <c r="T171" s="82"/>
      <c r="U171" s="82"/>
      <c r="V171" s="83"/>
    </row>
    <row r="172" spans="3:22" s="66" customFormat="1" ht="39" customHeight="1">
      <c r="C172" s="82"/>
      <c r="D172" s="82"/>
      <c r="E172" s="82"/>
      <c r="F172" s="82"/>
      <c r="G172" s="82"/>
      <c r="H172" s="82"/>
      <c r="I172" s="82"/>
      <c r="J172" s="82"/>
      <c r="K172" s="82"/>
      <c r="L172" s="82"/>
      <c r="M172" s="82"/>
      <c r="N172" s="82"/>
      <c r="O172" s="82"/>
      <c r="P172" s="82"/>
      <c r="Q172" s="82"/>
      <c r="R172" s="82"/>
      <c r="S172" s="82"/>
      <c r="T172" s="82"/>
      <c r="U172" s="82"/>
      <c r="V172" s="83"/>
    </row>
    <row r="173" spans="3:22" s="66" customFormat="1" ht="39" customHeight="1">
      <c r="C173" s="82"/>
      <c r="D173" s="82"/>
      <c r="E173" s="82"/>
      <c r="F173" s="82"/>
      <c r="G173" s="82"/>
      <c r="H173" s="82"/>
      <c r="I173" s="82"/>
      <c r="J173" s="82"/>
      <c r="K173" s="82"/>
      <c r="L173" s="82"/>
      <c r="M173" s="82"/>
      <c r="N173" s="82"/>
      <c r="O173" s="82"/>
      <c r="P173" s="82"/>
      <c r="Q173" s="82"/>
      <c r="R173" s="82"/>
      <c r="S173" s="82"/>
      <c r="T173" s="82"/>
      <c r="U173" s="82"/>
      <c r="V173" s="83"/>
    </row>
    <row r="174" spans="3:22" s="66" customFormat="1" ht="39" customHeight="1">
      <c r="C174" s="82"/>
      <c r="D174" s="82"/>
      <c r="E174" s="82"/>
      <c r="F174" s="82"/>
      <c r="G174" s="82"/>
      <c r="H174" s="82"/>
      <c r="I174" s="82"/>
      <c r="J174" s="82"/>
      <c r="K174" s="82"/>
      <c r="L174" s="82"/>
      <c r="M174" s="82"/>
      <c r="N174" s="82"/>
      <c r="O174" s="82"/>
      <c r="P174" s="82"/>
      <c r="Q174" s="82"/>
      <c r="R174" s="82"/>
      <c r="S174" s="82"/>
      <c r="T174" s="82"/>
      <c r="U174" s="82"/>
      <c r="V174" s="83"/>
    </row>
    <row r="175" spans="3:22" s="66" customFormat="1" ht="39" customHeight="1">
      <c r="C175" s="82"/>
      <c r="D175" s="82"/>
      <c r="E175" s="82"/>
      <c r="F175" s="82"/>
      <c r="G175" s="82"/>
      <c r="H175" s="82"/>
      <c r="I175" s="82"/>
      <c r="J175" s="82"/>
      <c r="K175" s="82"/>
      <c r="L175" s="82"/>
      <c r="M175" s="82"/>
      <c r="N175" s="82"/>
      <c r="O175" s="82"/>
      <c r="P175" s="82"/>
      <c r="Q175" s="82"/>
      <c r="R175" s="82"/>
      <c r="S175" s="82"/>
      <c r="T175" s="82"/>
      <c r="U175" s="82"/>
      <c r="V175" s="83"/>
    </row>
    <row r="176" spans="3:22" s="66" customFormat="1" ht="39" customHeight="1">
      <c r="C176" s="82"/>
      <c r="D176" s="82"/>
      <c r="E176" s="82"/>
      <c r="F176" s="82"/>
      <c r="G176" s="82"/>
      <c r="H176" s="82"/>
      <c r="I176" s="82"/>
      <c r="J176" s="82"/>
      <c r="K176" s="82"/>
      <c r="L176" s="82"/>
      <c r="M176" s="82"/>
      <c r="N176" s="82"/>
      <c r="O176" s="82"/>
      <c r="P176" s="82"/>
      <c r="Q176" s="82"/>
      <c r="R176" s="82"/>
      <c r="S176" s="82"/>
      <c r="T176" s="82"/>
      <c r="U176" s="82"/>
      <c r="V176" s="83"/>
    </row>
    <row r="177" spans="3:22" s="66" customFormat="1" ht="39" customHeight="1">
      <c r="C177" s="82"/>
      <c r="D177" s="82"/>
      <c r="E177" s="82"/>
      <c r="F177" s="82"/>
      <c r="G177" s="82"/>
      <c r="H177" s="82"/>
      <c r="I177" s="82"/>
      <c r="J177" s="82"/>
      <c r="K177" s="82"/>
      <c r="L177" s="82"/>
      <c r="M177" s="82"/>
      <c r="N177" s="82"/>
      <c r="O177" s="82"/>
      <c r="P177" s="82"/>
      <c r="Q177" s="82"/>
      <c r="R177" s="82"/>
      <c r="S177" s="82"/>
      <c r="T177" s="82"/>
      <c r="U177" s="82"/>
      <c r="V177" s="83"/>
    </row>
    <row r="178" spans="3:22" s="66" customFormat="1" ht="39" customHeight="1">
      <c r="C178" s="82"/>
      <c r="D178" s="82"/>
      <c r="E178" s="82"/>
      <c r="F178" s="82"/>
      <c r="G178" s="82"/>
      <c r="H178" s="82"/>
      <c r="I178" s="82"/>
      <c r="J178" s="82"/>
      <c r="K178" s="82"/>
      <c r="L178" s="82"/>
      <c r="M178" s="82"/>
      <c r="N178" s="82"/>
      <c r="O178" s="82"/>
      <c r="P178" s="82"/>
      <c r="Q178" s="82"/>
      <c r="R178" s="82"/>
      <c r="S178" s="82"/>
      <c r="T178" s="82"/>
      <c r="U178" s="82"/>
      <c r="V178" s="83"/>
    </row>
    <row r="179" spans="3:22" s="66" customFormat="1" ht="39" customHeight="1">
      <c r="C179" s="82"/>
      <c r="D179" s="82"/>
      <c r="E179" s="82"/>
      <c r="F179" s="82"/>
      <c r="G179" s="82"/>
      <c r="H179" s="82"/>
      <c r="I179" s="82"/>
      <c r="J179" s="82"/>
      <c r="K179" s="82"/>
      <c r="L179" s="82"/>
      <c r="M179" s="82"/>
      <c r="N179" s="82"/>
      <c r="O179" s="82"/>
      <c r="P179" s="82"/>
      <c r="Q179" s="82"/>
      <c r="R179" s="82"/>
      <c r="S179" s="82"/>
      <c r="T179" s="82"/>
      <c r="U179" s="82"/>
      <c r="V179" s="83"/>
    </row>
    <row r="180" spans="3:22" s="66" customFormat="1" ht="39" customHeight="1">
      <c r="C180" s="82"/>
      <c r="D180" s="82"/>
      <c r="E180" s="82"/>
      <c r="F180" s="82"/>
      <c r="G180" s="82"/>
      <c r="H180" s="82"/>
      <c r="I180" s="82"/>
      <c r="J180" s="82"/>
      <c r="K180" s="82"/>
      <c r="L180" s="82"/>
      <c r="M180" s="82"/>
      <c r="N180" s="82"/>
      <c r="O180" s="82"/>
      <c r="P180" s="82"/>
      <c r="Q180" s="82"/>
      <c r="R180" s="82"/>
      <c r="S180" s="82"/>
      <c r="T180" s="82"/>
      <c r="U180" s="82"/>
      <c r="V180" s="83"/>
    </row>
    <row r="181" spans="3:22" s="66" customFormat="1" ht="39" customHeight="1">
      <c r="C181" s="82"/>
      <c r="D181" s="82"/>
      <c r="E181" s="82"/>
      <c r="F181" s="82"/>
      <c r="G181" s="82"/>
      <c r="H181" s="82"/>
      <c r="I181" s="82"/>
      <c r="J181" s="82"/>
      <c r="K181" s="82"/>
      <c r="L181" s="82"/>
      <c r="M181" s="82"/>
      <c r="N181" s="82"/>
      <c r="O181" s="82"/>
      <c r="P181" s="82"/>
      <c r="Q181" s="82"/>
      <c r="R181" s="82"/>
      <c r="S181" s="82"/>
      <c r="T181" s="82"/>
      <c r="U181" s="82"/>
      <c r="V181" s="83"/>
    </row>
    <row r="182" spans="3:22" s="66" customFormat="1" ht="39" customHeight="1">
      <c r="C182" s="82"/>
      <c r="D182" s="82"/>
      <c r="E182" s="82"/>
      <c r="F182" s="82"/>
      <c r="G182" s="82"/>
      <c r="H182" s="82"/>
      <c r="I182" s="82"/>
      <c r="J182" s="82"/>
      <c r="K182" s="82"/>
      <c r="L182" s="82"/>
      <c r="M182" s="82"/>
      <c r="N182" s="82"/>
      <c r="O182" s="82"/>
      <c r="P182" s="82"/>
      <c r="Q182" s="82"/>
      <c r="R182" s="82"/>
      <c r="S182" s="82"/>
      <c r="T182" s="82"/>
      <c r="U182" s="82"/>
      <c r="V182" s="83"/>
    </row>
    <row r="183" spans="3:22" s="66" customFormat="1" ht="39" customHeight="1">
      <c r="C183" s="82"/>
      <c r="D183" s="82"/>
      <c r="E183" s="82"/>
      <c r="F183" s="82"/>
      <c r="G183" s="82"/>
      <c r="H183" s="82"/>
      <c r="I183" s="82"/>
      <c r="J183" s="82"/>
      <c r="K183" s="82"/>
      <c r="L183" s="82"/>
      <c r="M183" s="82"/>
      <c r="N183" s="82"/>
      <c r="O183" s="82"/>
      <c r="P183" s="82"/>
      <c r="Q183" s="82"/>
      <c r="R183" s="82"/>
      <c r="S183" s="82"/>
      <c r="T183" s="82"/>
      <c r="U183" s="82"/>
      <c r="V183" s="83"/>
    </row>
    <row r="184" spans="3:22" s="66" customFormat="1" ht="39" customHeight="1">
      <c r="C184" s="82"/>
      <c r="D184" s="82"/>
      <c r="E184" s="82"/>
      <c r="F184" s="82"/>
      <c r="G184" s="82"/>
      <c r="H184" s="82"/>
      <c r="I184" s="82"/>
      <c r="J184" s="82"/>
      <c r="K184" s="82"/>
      <c r="L184" s="82"/>
      <c r="M184" s="82"/>
      <c r="N184" s="82"/>
      <c r="O184" s="82"/>
      <c r="P184" s="82"/>
      <c r="Q184" s="82"/>
      <c r="R184" s="82"/>
      <c r="S184" s="82"/>
      <c r="T184" s="82"/>
      <c r="U184" s="82"/>
      <c r="V184" s="83"/>
    </row>
    <row r="185" spans="3:22" s="66" customFormat="1" ht="39" customHeight="1">
      <c r="C185" s="82"/>
      <c r="D185" s="82"/>
      <c r="E185" s="82"/>
      <c r="F185" s="82"/>
      <c r="G185" s="82"/>
      <c r="H185" s="82"/>
      <c r="I185" s="82"/>
      <c r="J185" s="82"/>
      <c r="K185" s="82"/>
      <c r="L185" s="82"/>
      <c r="M185" s="82"/>
      <c r="N185" s="82"/>
      <c r="O185" s="82"/>
      <c r="P185" s="82"/>
      <c r="Q185" s="82"/>
      <c r="R185" s="82"/>
      <c r="S185" s="82"/>
      <c r="T185" s="82"/>
      <c r="U185" s="82"/>
      <c r="V185" s="83"/>
    </row>
    <row r="186" spans="3:22" s="66" customFormat="1" ht="39" customHeight="1">
      <c r="C186" s="82"/>
      <c r="D186" s="82"/>
      <c r="E186" s="82"/>
      <c r="F186" s="82"/>
      <c r="G186" s="82"/>
      <c r="H186" s="82"/>
      <c r="I186" s="82"/>
      <c r="J186" s="82"/>
      <c r="K186" s="82"/>
      <c r="L186" s="82"/>
      <c r="M186" s="82"/>
      <c r="N186" s="82"/>
      <c r="O186" s="82"/>
      <c r="P186" s="82"/>
      <c r="Q186" s="82"/>
      <c r="R186" s="82"/>
      <c r="S186" s="82"/>
      <c r="T186" s="82"/>
      <c r="U186" s="82"/>
      <c r="V186" s="83"/>
    </row>
    <row r="187" spans="3:22" s="66" customFormat="1" ht="39" customHeight="1">
      <c r="C187" s="82"/>
      <c r="D187" s="82"/>
      <c r="E187" s="82"/>
      <c r="F187" s="82"/>
      <c r="G187" s="82"/>
      <c r="H187" s="82"/>
      <c r="I187" s="82"/>
      <c r="J187" s="82"/>
      <c r="K187" s="82"/>
      <c r="L187" s="82"/>
      <c r="M187" s="82"/>
      <c r="N187" s="82"/>
      <c r="O187" s="82"/>
      <c r="P187" s="82"/>
      <c r="Q187" s="82"/>
      <c r="R187" s="82"/>
      <c r="S187" s="82"/>
      <c r="T187" s="82"/>
      <c r="U187" s="82"/>
      <c r="V187" s="83"/>
    </row>
    <row r="188" spans="3:22" s="66" customFormat="1" ht="39" customHeight="1">
      <c r="C188" s="82"/>
      <c r="D188" s="82"/>
      <c r="E188" s="82"/>
      <c r="F188" s="82"/>
      <c r="G188" s="82"/>
      <c r="H188" s="82"/>
      <c r="I188" s="82"/>
      <c r="J188" s="82"/>
      <c r="K188" s="82"/>
      <c r="L188" s="82"/>
      <c r="M188" s="82"/>
      <c r="N188" s="82"/>
      <c r="O188" s="82"/>
      <c r="P188" s="82"/>
      <c r="Q188" s="82"/>
      <c r="R188" s="82"/>
      <c r="S188" s="82"/>
      <c r="T188" s="82"/>
      <c r="U188" s="82"/>
      <c r="V188" s="83"/>
    </row>
    <row r="189" spans="3:22" s="66" customFormat="1" ht="39" customHeight="1">
      <c r="C189" s="82"/>
      <c r="D189" s="82"/>
      <c r="E189" s="82"/>
      <c r="F189" s="82"/>
      <c r="G189" s="82"/>
      <c r="H189" s="82"/>
      <c r="I189" s="82"/>
      <c r="J189" s="82"/>
      <c r="K189" s="82"/>
      <c r="L189" s="82"/>
      <c r="M189" s="82"/>
      <c r="N189" s="82"/>
      <c r="O189" s="82"/>
      <c r="P189" s="82"/>
      <c r="Q189" s="82"/>
      <c r="R189" s="82"/>
      <c r="S189" s="82"/>
      <c r="T189" s="82"/>
      <c r="U189" s="82"/>
      <c r="V189" s="83"/>
    </row>
    <row r="190" spans="3:22" s="66" customFormat="1" ht="39" customHeight="1">
      <c r="C190" s="82"/>
      <c r="D190" s="82"/>
      <c r="E190" s="82"/>
      <c r="F190" s="82"/>
      <c r="G190" s="82"/>
      <c r="H190" s="82"/>
      <c r="I190" s="82"/>
      <c r="J190" s="82"/>
      <c r="K190" s="82"/>
      <c r="L190" s="82"/>
      <c r="M190" s="82"/>
      <c r="N190" s="82"/>
      <c r="O190" s="82"/>
      <c r="P190" s="82"/>
      <c r="Q190" s="82"/>
      <c r="R190" s="82"/>
      <c r="S190" s="82"/>
      <c r="T190" s="82"/>
      <c r="U190" s="82"/>
      <c r="V190" s="83"/>
    </row>
    <row r="191" spans="3:22" s="66" customFormat="1" ht="39" customHeight="1">
      <c r="C191" s="82"/>
      <c r="D191" s="82"/>
      <c r="E191" s="82"/>
      <c r="F191" s="82"/>
      <c r="G191" s="82"/>
      <c r="H191" s="82"/>
      <c r="I191" s="82"/>
      <c r="J191" s="82"/>
      <c r="K191" s="82"/>
      <c r="L191" s="82"/>
      <c r="M191" s="82"/>
      <c r="N191" s="82"/>
      <c r="O191" s="82"/>
      <c r="P191" s="82"/>
      <c r="Q191" s="82"/>
      <c r="R191" s="82"/>
      <c r="S191" s="82"/>
      <c r="T191" s="82"/>
      <c r="U191" s="82"/>
      <c r="V191" s="83"/>
    </row>
    <row r="192" spans="3:22" s="66" customFormat="1" ht="39" customHeight="1">
      <c r="C192" s="82"/>
      <c r="D192" s="82"/>
      <c r="E192" s="82"/>
      <c r="F192" s="82"/>
      <c r="G192" s="82"/>
      <c r="H192" s="82"/>
      <c r="I192" s="82"/>
      <c r="J192" s="82"/>
      <c r="K192" s="82"/>
      <c r="L192" s="82"/>
      <c r="M192" s="82"/>
      <c r="N192" s="82"/>
      <c r="O192" s="82"/>
      <c r="P192" s="82"/>
      <c r="Q192" s="82"/>
      <c r="R192" s="82"/>
      <c r="S192" s="82"/>
      <c r="T192" s="82"/>
      <c r="U192" s="82"/>
      <c r="V192" s="83"/>
    </row>
    <row r="193" spans="3:22" s="66" customFormat="1" ht="39" customHeight="1">
      <c r="C193" s="82"/>
      <c r="D193" s="82"/>
      <c r="E193" s="82"/>
      <c r="F193" s="82"/>
      <c r="G193" s="82"/>
      <c r="H193" s="82"/>
      <c r="I193" s="82"/>
      <c r="J193" s="82"/>
      <c r="K193" s="82"/>
      <c r="L193" s="82"/>
      <c r="M193" s="82"/>
      <c r="N193" s="82"/>
      <c r="O193" s="82"/>
      <c r="P193" s="82"/>
      <c r="Q193" s="82"/>
      <c r="R193" s="82"/>
      <c r="S193" s="82"/>
      <c r="T193" s="82"/>
      <c r="U193" s="82"/>
      <c r="V193" s="83"/>
    </row>
    <row r="194" spans="3:22" s="66" customFormat="1" ht="39" customHeight="1">
      <c r="C194" s="82"/>
      <c r="D194" s="82"/>
      <c r="E194" s="82"/>
      <c r="F194" s="82"/>
      <c r="G194" s="82"/>
      <c r="H194" s="82"/>
      <c r="I194" s="82"/>
      <c r="J194" s="82"/>
      <c r="K194" s="82"/>
      <c r="L194" s="82"/>
      <c r="M194" s="82"/>
      <c r="N194" s="82"/>
      <c r="O194" s="82"/>
      <c r="P194" s="82"/>
      <c r="Q194" s="82"/>
      <c r="R194" s="82"/>
      <c r="S194" s="82"/>
      <c r="T194" s="82"/>
      <c r="U194" s="82"/>
      <c r="V194" s="83"/>
    </row>
    <row r="195" spans="3:22" s="66" customFormat="1" ht="39" customHeight="1">
      <c r="C195" s="82"/>
      <c r="D195" s="82"/>
      <c r="E195" s="82"/>
      <c r="F195" s="82"/>
      <c r="G195" s="82"/>
      <c r="H195" s="82"/>
      <c r="I195" s="82"/>
      <c r="J195" s="82"/>
      <c r="K195" s="82"/>
      <c r="L195" s="82"/>
      <c r="M195" s="82"/>
      <c r="N195" s="82"/>
      <c r="O195" s="82"/>
      <c r="P195" s="82"/>
      <c r="Q195" s="82"/>
      <c r="R195" s="82"/>
      <c r="S195" s="82"/>
      <c r="T195" s="82"/>
      <c r="U195" s="82"/>
      <c r="V195" s="83"/>
    </row>
    <row r="196" spans="3:22" s="66" customFormat="1" ht="39" customHeight="1">
      <c r="C196" s="82"/>
      <c r="D196" s="82"/>
      <c r="E196" s="82"/>
      <c r="F196" s="82"/>
      <c r="G196" s="82"/>
      <c r="H196" s="82"/>
      <c r="I196" s="82"/>
      <c r="J196" s="82"/>
      <c r="K196" s="82"/>
      <c r="L196" s="82"/>
      <c r="M196" s="82"/>
      <c r="N196" s="82"/>
      <c r="O196" s="82"/>
      <c r="P196" s="82"/>
      <c r="Q196" s="82"/>
      <c r="R196" s="82"/>
      <c r="S196" s="82"/>
      <c r="T196" s="82"/>
      <c r="U196" s="82"/>
      <c r="V196" s="83"/>
    </row>
    <row r="197" spans="3:22" s="66" customFormat="1" ht="39" customHeight="1">
      <c r="C197" s="82"/>
      <c r="D197" s="82"/>
      <c r="E197" s="82"/>
      <c r="F197" s="82"/>
      <c r="G197" s="82"/>
      <c r="H197" s="82"/>
      <c r="I197" s="82"/>
      <c r="J197" s="82"/>
      <c r="K197" s="82"/>
      <c r="L197" s="82"/>
      <c r="M197" s="82"/>
      <c r="N197" s="82"/>
      <c r="O197" s="82"/>
      <c r="P197" s="82"/>
      <c r="Q197" s="82"/>
      <c r="R197" s="82"/>
      <c r="S197" s="82"/>
      <c r="T197" s="82"/>
      <c r="U197" s="82"/>
      <c r="V197" s="83"/>
    </row>
    <row r="198" spans="3:22" s="66" customFormat="1" ht="39" customHeight="1">
      <c r="C198" s="82"/>
      <c r="D198" s="82"/>
      <c r="E198" s="82"/>
      <c r="F198" s="82"/>
      <c r="G198" s="82"/>
      <c r="H198" s="82"/>
      <c r="I198" s="82"/>
      <c r="J198" s="82"/>
      <c r="K198" s="82"/>
      <c r="L198" s="82"/>
      <c r="M198" s="82"/>
      <c r="N198" s="82"/>
      <c r="O198" s="82"/>
      <c r="P198" s="82"/>
      <c r="Q198" s="82"/>
      <c r="R198" s="82"/>
      <c r="S198" s="82"/>
      <c r="T198" s="82"/>
      <c r="U198" s="82"/>
      <c r="V198" s="83"/>
    </row>
    <row r="199" spans="3:22" s="66" customFormat="1" ht="39" customHeight="1">
      <c r="C199" s="82"/>
      <c r="D199" s="82"/>
      <c r="E199" s="82"/>
      <c r="F199" s="82"/>
      <c r="G199" s="82"/>
      <c r="H199" s="82"/>
      <c r="I199" s="82"/>
      <c r="J199" s="82"/>
      <c r="K199" s="82"/>
      <c r="L199" s="82"/>
      <c r="M199" s="82"/>
      <c r="N199" s="82"/>
      <c r="O199" s="82"/>
      <c r="P199" s="82"/>
      <c r="Q199" s="82"/>
      <c r="R199" s="82"/>
      <c r="S199" s="82"/>
      <c r="T199" s="82"/>
      <c r="U199" s="82"/>
      <c r="V199" s="83"/>
    </row>
    <row r="200" spans="3:22" s="66" customFormat="1" ht="39" customHeight="1">
      <c r="C200" s="82"/>
      <c r="D200" s="82"/>
      <c r="E200" s="82"/>
      <c r="F200" s="82"/>
      <c r="G200" s="82"/>
      <c r="H200" s="82"/>
      <c r="I200" s="82"/>
      <c r="J200" s="82"/>
      <c r="K200" s="82"/>
      <c r="L200" s="82"/>
      <c r="M200" s="82"/>
      <c r="N200" s="82"/>
      <c r="O200" s="82"/>
      <c r="P200" s="82"/>
      <c r="Q200" s="82"/>
      <c r="R200" s="82"/>
      <c r="S200" s="82"/>
      <c r="T200" s="82"/>
      <c r="U200" s="82"/>
      <c r="V200" s="83"/>
    </row>
    <row r="201" spans="3:22" s="66" customFormat="1" ht="39" customHeight="1">
      <c r="C201" s="82"/>
      <c r="D201" s="82"/>
      <c r="E201" s="82"/>
      <c r="F201" s="82"/>
      <c r="G201" s="82"/>
      <c r="H201" s="82"/>
      <c r="I201" s="82"/>
      <c r="J201" s="82"/>
      <c r="K201" s="82"/>
      <c r="L201" s="82"/>
      <c r="M201" s="82"/>
      <c r="N201" s="82"/>
      <c r="O201" s="82"/>
      <c r="P201" s="82"/>
      <c r="Q201" s="82"/>
      <c r="R201" s="82"/>
      <c r="S201" s="82"/>
      <c r="T201" s="82"/>
      <c r="U201" s="82"/>
      <c r="V201" s="83"/>
    </row>
    <row r="202" spans="3:22" s="66" customFormat="1" ht="39" customHeight="1">
      <c r="C202" s="82"/>
      <c r="D202" s="82"/>
      <c r="E202" s="82"/>
      <c r="F202" s="82"/>
      <c r="G202" s="82"/>
      <c r="H202" s="82"/>
      <c r="I202" s="82"/>
      <c r="J202" s="82"/>
      <c r="K202" s="82"/>
      <c r="L202" s="82"/>
      <c r="M202" s="82"/>
      <c r="N202" s="82"/>
      <c r="O202" s="82"/>
      <c r="P202" s="82"/>
      <c r="Q202" s="82"/>
      <c r="R202" s="82"/>
      <c r="S202" s="82"/>
      <c r="T202" s="82"/>
      <c r="U202" s="82"/>
      <c r="V202" s="83"/>
    </row>
    <row r="203" spans="3:22" s="66" customFormat="1" ht="39" customHeight="1">
      <c r="C203" s="82"/>
      <c r="D203" s="82"/>
      <c r="E203" s="82"/>
      <c r="F203" s="82"/>
      <c r="G203" s="82"/>
      <c r="H203" s="82"/>
      <c r="I203" s="82"/>
      <c r="J203" s="82"/>
      <c r="K203" s="82"/>
      <c r="L203" s="82"/>
      <c r="M203" s="82"/>
      <c r="N203" s="82"/>
      <c r="O203" s="82"/>
      <c r="P203" s="82"/>
      <c r="Q203" s="82"/>
      <c r="R203" s="82"/>
      <c r="S203" s="82"/>
      <c r="T203" s="82"/>
      <c r="U203" s="82"/>
      <c r="V203" s="83"/>
    </row>
    <row r="204" spans="3:22" s="66" customFormat="1" ht="39" customHeight="1">
      <c r="C204" s="82"/>
      <c r="D204" s="82"/>
      <c r="E204" s="82"/>
      <c r="F204" s="82"/>
      <c r="G204" s="82"/>
      <c r="H204" s="82"/>
      <c r="I204" s="82"/>
      <c r="J204" s="82"/>
      <c r="K204" s="82"/>
      <c r="L204" s="82"/>
      <c r="M204" s="82"/>
      <c r="N204" s="82"/>
      <c r="O204" s="82"/>
      <c r="P204" s="82"/>
      <c r="Q204" s="82"/>
      <c r="R204" s="82"/>
      <c r="S204" s="82"/>
      <c r="T204" s="82"/>
      <c r="U204" s="82"/>
      <c r="V204" s="83"/>
    </row>
    <row r="205" spans="3:22" s="66" customFormat="1" ht="39" customHeight="1">
      <c r="C205" s="82"/>
      <c r="D205" s="82"/>
      <c r="E205" s="82"/>
      <c r="F205" s="82"/>
      <c r="G205" s="82"/>
      <c r="H205" s="82"/>
      <c r="I205" s="82"/>
      <c r="J205" s="82"/>
      <c r="K205" s="82"/>
      <c r="L205" s="82"/>
      <c r="M205" s="82"/>
      <c r="N205" s="82"/>
      <c r="O205" s="82"/>
      <c r="P205" s="82"/>
      <c r="Q205" s="82"/>
      <c r="R205" s="82"/>
      <c r="S205" s="82"/>
      <c r="T205" s="82"/>
      <c r="U205" s="82"/>
      <c r="V205" s="83"/>
    </row>
    <row r="206" spans="3:22" s="66" customFormat="1" ht="39" customHeight="1">
      <c r="C206" s="82"/>
      <c r="D206" s="82"/>
      <c r="E206" s="82"/>
      <c r="F206" s="82"/>
      <c r="G206" s="82"/>
      <c r="H206" s="82"/>
      <c r="I206" s="82"/>
      <c r="J206" s="82"/>
      <c r="K206" s="82"/>
      <c r="L206" s="82"/>
      <c r="M206" s="82"/>
      <c r="N206" s="82"/>
      <c r="O206" s="82"/>
      <c r="P206" s="82"/>
      <c r="Q206" s="82"/>
      <c r="R206" s="82"/>
      <c r="S206" s="82"/>
      <c r="T206" s="82"/>
      <c r="U206" s="82"/>
      <c r="V206" s="83"/>
    </row>
    <row r="207" spans="3:22" s="66" customFormat="1" ht="39" customHeight="1">
      <c r="C207" s="82"/>
      <c r="D207" s="82"/>
      <c r="E207" s="82"/>
      <c r="F207" s="82"/>
      <c r="G207" s="82"/>
      <c r="H207" s="82"/>
      <c r="I207" s="82"/>
      <c r="J207" s="82"/>
      <c r="K207" s="82"/>
      <c r="L207" s="82"/>
      <c r="M207" s="82"/>
      <c r="N207" s="82"/>
      <c r="O207" s="82"/>
      <c r="P207" s="82"/>
      <c r="Q207" s="82"/>
      <c r="R207" s="82"/>
      <c r="S207" s="82"/>
      <c r="T207" s="82"/>
      <c r="U207" s="82"/>
      <c r="V207" s="83"/>
    </row>
    <row r="208" spans="3:22" s="66" customFormat="1" ht="39" customHeight="1">
      <c r="C208" s="82"/>
      <c r="D208" s="82"/>
      <c r="E208" s="82"/>
      <c r="F208" s="82"/>
      <c r="G208" s="82"/>
      <c r="H208" s="82"/>
      <c r="I208" s="82"/>
      <c r="J208" s="82"/>
      <c r="K208" s="82"/>
      <c r="L208" s="82"/>
      <c r="M208" s="82"/>
      <c r="N208" s="82"/>
      <c r="O208" s="82"/>
      <c r="P208" s="82"/>
      <c r="Q208" s="82"/>
      <c r="R208" s="82"/>
      <c r="S208" s="82"/>
      <c r="T208" s="82"/>
      <c r="U208" s="82"/>
      <c r="V208" s="83"/>
    </row>
    <row r="209" spans="3:22" s="66" customFormat="1" ht="39" customHeight="1">
      <c r="C209" s="82"/>
      <c r="D209" s="82"/>
      <c r="E209" s="82"/>
      <c r="F209" s="82"/>
      <c r="G209" s="82"/>
      <c r="H209" s="82"/>
      <c r="I209" s="82"/>
      <c r="J209" s="82"/>
      <c r="K209" s="82"/>
      <c r="L209" s="82"/>
      <c r="M209" s="82"/>
      <c r="N209" s="82"/>
      <c r="O209" s="82"/>
      <c r="P209" s="82"/>
      <c r="Q209" s="82"/>
      <c r="R209" s="82"/>
      <c r="S209" s="82"/>
      <c r="T209" s="82"/>
      <c r="U209" s="82"/>
      <c r="V209" s="83"/>
    </row>
    <row r="210" spans="3:22" s="66" customFormat="1" ht="39" customHeight="1">
      <c r="C210" s="82"/>
      <c r="D210" s="82"/>
      <c r="E210" s="82"/>
      <c r="F210" s="82"/>
      <c r="G210" s="82"/>
      <c r="H210" s="82"/>
      <c r="I210" s="82"/>
      <c r="J210" s="82"/>
      <c r="K210" s="82"/>
      <c r="L210" s="82"/>
      <c r="M210" s="82"/>
      <c r="N210" s="82"/>
      <c r="O210" s="82"/>
      <c r="P210" s="82"/>
      <c r="Q210" s="82"/>
      <c r="R210" s="82"/>
      <c r="S210" s="82"/>
      <c r="T210" s="82"/>
      <c r="U210" s="82"/>
      <c r="V210" s="83"/>
    </row>
    <row r="211" spans="3:22" s="66" customFormat="1" ht="39" customHeight="1">
      <c r="C211" s="82"/>
      <c r="D211" s="82"/>
      <c r="E211" s="82"/>
      <c r="F211" s="82"/>
      <c r="G211" s="82"/>
      <c r="H211" s="82"/>
      <c r="I211" s="82"/>
      <c r="J211" s="82"/>
      <c r="K211" s="82"/>
      <c r="L211" s="82"/>
      <c r="M211" s="82"/>
      <c r="N211" s="82"/>
      <c r="O211" s="82"/>
      <c r="P211" s="82"/>
      <c r="Q211" s="82"/>
      <c r="R211" s="82"/>
      <c r="S211" s="82"/>
      <c r="T211" s="82"/>
      <c r="U211" s="82"/>
      <c r="V211" s="83"/>
    </row>
    <row r="212" spans="3:22" s="66" customFormat="1" ht="39" customHeight="1">
      <c r="C212" s="82"/>
      <c r="D212" s="82"/>
      <c r="E212" s="82"/>
      <c r="F212" s="82"/>
      <c r="G212" s="82"/>
      <c r="H212" s="82"/>
      <c r="I212" s="82"/>
      <c r="J212" s="82"/>
      <c r="K212" s="82"/>
      <c r="L212" s="82"/>
      <c r="M212" s="82"/>
      <c r="N212" s="82"/>
      <c r="O212" s="82"/>
      <c r="P212" s="82"/>
      <c r="Q212" s="82"/>
      <c r="R212" s="82"/>
      <c r="S212" s="82"/>
      <c r="T212" s="82"/>
      <c r="U212" s="82"/>
      <c r="V212" s="83"/>
    </row>
    <row r="213" spans="3:22" s="66" customFormat="1" ht="39" customHeight="1">
      <c r="C213" s="82"/>
      <c r="D213" s="82"/>
      <c r="E213" s="82"/>
      <c r="F213" s="82"/>
      <c r="G213" s="82"/>
      <c r="H213" s="82"/>
      <c r="I213" s="82"/>
      <c r="J213" s="82"/>
      <c r="K213" s="82"/>
      <c r="L213" s="82"/>
      <c r="M213" s="82"/>
      <c r="N213" s="82"/>
      <c r="O213" s="82"/>
      <c r="P213" s="82"/>
      <c r="Q213" s="82"/>
      <c r="R213" s="82"/>
      <c r="S213" s="82"/>
      <c r="T213" s="82"/>
      <c r="U213" s="82"/>
      <c r="V213" s="83"/>
    </row>
    <row r="214" spans="3:22" s="66" customFormat="1" ht="39" customHeight="1">
      <c r="C214" s="82"/>
      <c r="D214" s="82"/>
      <c r="E214" s="82"/>
      <c r="F214" s="82"/>
      <c r="G214" s="82"/>
      <c r="H214" s="82"/>
      <c r="I214" s="82"/>
      <c r="J214" s="82"/>
      <c r="K214" s="82"/>
      <c r="L214" s="82"/>
      <c r="M214" s="82"/>
      <c r="N214" s="82"/>
      <c r="O214" s="82"/>
      <c r="P214" s="82"/>
      <c r="Q214" s="82"/>
      <c r="R214" s="82"/>
      <c r="S214" s="82"/>
      <c r="T214" s="82"/>
      <c r="U214" s="82"/>
      <c r="V214" s="83"/>
    </row>
    <row r="215" spans="3:22" s="66" customFormat="1" ht="39" customHeight="1">
      <c r="C215" s="82"/>
      <c r="D215" s="82"/>
      <c r="E215" s="82"/>
      <c r="F215" s="82"/>
      <c r="G215" s="82"/>
      <c r="H215" s="82"/>
      <c r="I215" s="82"/>
      <c r="J215" s="82"/>
      <c r="K215" s="82"/>
      <c r="L215" s="82"/>
      <c r="M215" s="82"/>
      <c r="N215" s="82"/>
      <c r="O215" s="82"/>
      <c r="P215" s="82"/>
      <c r="Q215" s="82"/>
      <c r="R215" s="82"/>
      <c r="S215" s="82"/>
      <c r="T215" s="82"/>
      <c r="U215" s="82"/>
      <c r="V215" s="83"/>
    </row>
    <row r="216" spans="3:22" s="66" customFormat="1" ht="39" customHeight="1">
      <c r="C216" s="82"/>
      <c r="D216" s="82"/>
      <c r="E216" s="82"/>
      <c r="F216" s="82"/>
      <c r="G216" s="82"/>
      <c r="H216" s="82"/>
      <c r="I216" s="82"/>
      <c r="J216" s="82"/>
      <c r="K216" s="82"/>
      <c r="L216" s="82"/>
      <c r="M216" s="82"/>
      <c r="N216" s="82"/>
      <c r="O216" s="82"/>
      <c r="P216" s="82"/>
      <c r="Q216" s="82"/>
      <c r="R216" s="82"/>
      <c r="S216" s="82"/>
      <c r="T216" s="82"/>
      <c r="U216" s="82"/>
      <c r="V216" s="83"/>
    </row>
    <row r="217" spans="3:22" s="66" customFormat="1" ht="39" customHeight="1">
      <c r="C217" s="82"/>
      <c r="D217" s="82"/>
      <c r="E217" s="82"/>
      <c r="F217" s="82"/>
      <c r="G217" s="82"/>
      <c r="H217" s="82"/>
      <c r="I217" s="82"/>
      <c r="J217" s="82"/>
      <c r="K217" s="82"/>
      <c r="L217" s="82"/>
      <c r="M217" s="82"/>
      <c r="N217" s="82"/>
      <c r="O217" s="82"/>
      <c r="P217" s="82"/>
      <c r="Q217" s="82"/>
      <c r="R217" s="82"/>
      <c r="S217" s="82"/>
      <c r="T217" s="82"/>
      <c r="U217" s="82"/>
      <c r="V217" s="83"/>
    </row>
    <row r="218" spans="3:22" s="66" customFormat="1" ht="39" customHeight="1">
      <c r="C218" s="82"/>
      <c r="D218" s="82"/>
      <c r="E218" s="82"/>
      <c r="F218" s="82"/>
      <c r="G218" s="82"/>
      <c r="H218" s="82"/>
      <c r="I218" s="82"/>
      <c r="J218" s="82"/>
      <c r="K218" s="82"/>
      <c r="L218" s="82"/>
      <c r="M218" s="82"/>
      <c r="N218" s="82"/>
      <c r="O218" s="82"/>
      <c r="P218" s="82"/>
      <c r="Q218" s="82"/>
      <c r="R218" s="82"/>
      <c r="S218" s="82"/>
      <c r="T218" s="82"/>
      <c r="U218" s="82"/>
      <c r="V218" s="83"/>
    </row>
    <row r="219" spans="3:22" s="66" customFormat="1" ht="39" customHeight="1">
      <c r="C219" s="82"/>
      <c r="D219" s="82"/>
      <c r="E219" s="82"/>
      <c r="F219" s="82"/>
      <c r="G219" s="82"/>
      <c r="H219" s="82"/>
      <c r="I219" s="82"/>
      <c r="J219" s="82"/>
      <c r="K219" s="82"/>
      <c r="L219" s="82"/>
      <c r="M219" s="82"/>
      <c r="N219" s="82"/>
      <c r="O219" s="82"/>
      <c r="P219" s="82"/>
      <c r="Q219" s="82"/>
      <c r="R219" s="82"/>
      <c r="S219" s="82"/>
      <c r="T219" s="82"/>
      <c r="U219" s="82"/>
      <c r="V219" s="83"/>
    </row>
    <row r="220" spans="3:22" s="66" customFormat="1" ht="39" customHeight="1">
      <c r="C220" s="82"/>
      <c r="D220" s="82"/>
      <c r="E220" s="82"/>
      <c r="F220" s="82"/>
      <c r="G220" s="82"/>
      <c r="H220" s="82"/>
      <c r="I220" s="82"/>
      <c r="J220" s="82"/>
      <c r="K220" s="82"/>
      <c r="L220" s="82"/>
      <c r="M220" s="82"/>
      <c r="N220" s="82"/>
      <c r="O220" s="82"/>
      <c r="P220" s="82"/>
      <c r="Q220" s="82"/>
      <c r="R220" s="82"/>
      <c r="S220" s="82"/>
      <c r="T220" s="82"/>
      <c r="U220" s="82"/>
      <c r="V220" s="83"/>
    </row>
    <row r="221" spans="3:22" s="66" customFormat="1" ht="39" customHeight="1">
      <c r="C221" s="82"/>
      <c r="D221" s="82"/>
      <c r="E221" s="82"/>
      <c r="F221" s="82"/>
      <c r="G221" s="82"/>
      <c r="H221" s="82"/>
      <c r="I221" s="82"/>
      <c r="J221" s="82"/>
      <c r="K221" s="82"/>
      <c r="L221" s="82"/>
      <c r="M221" s="82"/>
      <c r="N221" s="82"/>
      <c r="O221" s="82"/>
      <c r="P221" s="82"/>
      <c r="Q221" s="82"/>
      <c r="R221" s="82"/>
      <c r="S221" s="82"/>
      <c r="T221" s="82"/>
      <c r="U221" s="82"/>
      <c r="V221" s="83"/>
    </row>
    <row r="222" spans="3:22" s="66" customFormat="1" ht="39" customHeight="1">
      <c r="C222" s="82"/>
      <c r="D222" s="82"/>
      <c r="E222" s="82"/>
      <c r="F222" s="82"/>
      <c r="G222" s="82"/>
      <c r="H222" s="82"/>
      <c r="I222" s="82"/>
      <c r="J222" s="82"/>
      <c r="K222" s="82"/>
      <c r="L222" s="82"/>
      <c r="M222" s="82"/>
      <c r="N222" s="82"/>
      <c r="O222" s="82"/>
      <c r="P222" s="82"/>
      <c r="Q222" s="82"/>
      <c r="R222" s="82"/>
      <c r="S222" s="82"/>
      <c r="T222" s="82"/>
      <c r="U222" s="82"/>
      <c r="V222" s="83"/>
    </row>
    <row r="223" spans="3:22" s="66" customFormat="1" ht="39" customHeight="1">
      <c r="C223" s="82"/>
      <c r="D223" s="82"/>
      <c r="E223" s="82"/>
      <c r="F223" s="82"/>
      <c r="G223" s="82"/>
      <c r="H223" s="82"/>
      <c r="I223" s="82"/>
      <c r="J223" s="82"/>
      <c r="K223" s="82"/>
      <c r="L223" s="82"/>
      <c r="M223" s="82"/>
      <c r="N223" s="82"/>
      <c r="O223" s="82"/>
      <c r="P223" s="82"/>
      <c r="Q223" s="82"/>
      <c r="R223" s="82"/>
      <c r="S223" s="82"/>
      <c r="T223" s="82"/>
      <c r="U223" s="82"/>
      <c r="V223" s="83"/>
    </row>
    <row r="224" spans="3:22" s="66" customFormat="1" ht="39" customHeight="1">
      <c r="C224" s="82"/>
      <c r="D224" s="82"/>
      <c r="E224" s="82"/>
      <c r="F224" s="82"/>
      <c r="G224" s="82"/>
      <c r="H224" s="82"/>
      <c r="I224" s="82"/>
      <c r="J224" s="82"/>
      <c r="K224" s="82"/>
      <c r="L224" s="82"/>
      <c r="M224" s="82"/>
      <c r="N224" s="82"/>
      <c r="O224" s="82"/>
      <c r="P224" s="82"/>
      <c r="Q224" s="82"/>
      <c r="R224" s="82"/>
      <c r="S224" s="82"/>
      <c r="T224" s="82"/>
      <c r="U224" s="82"/>
      <c r="V224" s="83"/>
    </row>
    <row r="225" spans="3:22" s="66" customFormat="1" ht="39" customHeight="1">
      <c r="C225" s="82"/>
      <c r="D225" s="82"/>
      <c r="E225" s="82"/>
      <c r="F225" s="82"/>
      <c r="G225" s="82"/>
      <c r="H225" s="82"/>
      <c r="I225" s="82"/>
      <c r="J225" s="82"/>
      <c r="K225" s="82"/>
      <c r="L225" s="82"/>
      <c r="M225" s="82"/>
      <c r="N225" s="82"/>
      <c r="O225" s="82"/>
      <c r="P225" s="82"/>
      <c r="Q225" s="82"/>
      <c r="R225" s="82"/>
      <c r="S225" s="82"/>
      <c r="T225" s="82"/>
      <c r="U225" s="82"/>
      <c r="V225" s="83"/>
    </row>
    <row r="226" spans="3:22" s="66" customFormat="1" ht="39" customHeight="1">
      <c r="C226" s="82"/>
      <c r="D226" s="82"/>
      <c r="E226" s="82"/>
      <c r="F226" s="82"/>
      <c r="G226" s="82"/>
      <c r="H226" s="82"/>
      <c r="I226" s="82"/>
      <c r="J226" s="82"/>
      <c r="K226" s="82"/>
      <c r="L226" s="82"/>
      <c r="M226" s="82"/>
      <c r="N226" s="82"/>
      <c r="O226" s="82"/>
      <c r="P226" s="82"/>
      <c r="Q226" s="82"/>
      <c r="R226" s="82"/>
      <c r="S226" s="82"/>
      <c r="T226" s="82"/>
      <c r="U226" s="82"/>
      <c r="V226" s="83"/>
    </row>
    <row r="227" spans="3:22" s="66" customFormat="1" ht="39" customHeight="1">
      <c r="C227" s="82"/>
      <c r="D227" s="82"/>
      <c r="E227" s="82"/>
      <c r="F227" s="82"/>
      <c r="G227" s="82"/>
      <c r="H227" s="82"/>
      <c r="I227" s="82"/>
      <c r="J227" s="82"/>
      <c r="K227" s="82"/>
      <c r="L227" s="82"/>
      <c r="M227" s="82"/>
      <c r="N227" s="82"/>
      <c r="O227" s="82"/>
      <c r="P227" s="82"/>
      <c r="Q227" s="82"/>
      <c r="R227" s="82"/>
      <c r="S227" s="82"/>
      <c r="T227" s="82"/>
      <c r="U227" s="82"/>
      <c r="V227" s="83"/>
    </row>
    <row r="228" spans="3:22" s="66" customFormat="1" ht="39" customHeight="1">
      <c r="C228" s="82"/>
      <c r="D228" s="82"/>
      <c r="E228" s="82"/>
      <c r="F228" s="82"/>
      <c r="G228" s="82"/>
      <c r="H228" s="82"/>
      <c r="I228" s="82"/>
      <c r="J228" s="82"/>
      <c r="K228" s="82"/>
      <c r="L228" s="82"/>
      <c r="M228" s="82"/>
      <c r="N228" s="82"/>
      <c r="O228" s="82"/>
      <c r="P228" s="82"/>
      <c r="Q228" s="82"/>
      <c r="R228" s="82"/>
      <c r="S228" s="82"/>
      <c r="T228" s="82"/>
      <c r="U228" s="82"/>
      <c r="V228" s="83"/>
    </row>
    <row r="229" spans="3:22" s="66" customFormat="1" ht="39" customHeight="1">
      <c r="C229" s="82"/>
      <c r="D229" s="82"/>
      <c r="E229" s="82"/>
      <c r="F229" s="82"/>
      <c r="G229" s="82"/>
      <c r="H229" s="82"/>
      <c r="I229" s="82"/>
      <c r="J229" s="82"/>
      <c r="K229" s="82"/>
      <c r="L229" s="82"/>
      <c r="M229" s="82"/>
      <c r="N229" s="82"/>
      <c r="O229" s="82"/>
      <c r="P229" s="82"/>
      <c r="Q229" s="82"/>
      <c r="R229" s="82"/>
      <c r="S229" s="82"/>
      <c r="T229" s="82"/>
      <c r="U229" s="82"/>
      <c r="V229" s="83"/>
    </row>
    <row r="230" spans="3:22" s="66" customFormat="1" ht="39" customHeight="1">
      <c r="C230" s="82"/>
      <c r="D230" s="82"/>
      <c r="E230" s="82"/>
      <c r="F230" s="82"/>
      <c r="G230" s="82"/>
      <c r="H230" s="82"/>
      <c r="I230" s="82"/>
      <c r="J230" s="82"/>
      <c r="K230" s="82"/>
      <c r="L230" s="82"/>
      <c r="M230" s="82"/>
      <c r="N230" s="82"/>
      <c r="O230" s="82"/>
      <c r="P230" s="82"/>
      <c r="Q230" s="82"/>
      <c r="R230" s="82"/>
      <c r="S230" s="82"/>
      <c r="T230" s="82"/>
      <c r="U230" s="82"/>
      <c r="V230" s="83"/>
    </row>
    <row r="231" spans="3:22" s="66" customFormat="1" ht="39" customHeight="1">
      <c r="C231" s="82"/>
      <c r="D231" s="82"/>
      <c r="E231" s="82"/>
      <c r="F231" s="82"/>
      <c r="G231" s="82"/>
      <c r="H231" s="82"/>
      <c r="I231" s="82"/>
      <c r="J231" s="82"/>
      <c r="K231" s="82"/>
      <c r="L231" s="82"/>
      <c r="M231" s="82"/>
      <c r="N231" s="82"/>
      <c r="O231" s="82"/>
      <c r="P231" s="82"/>
      <c r="Q231" s="82"/>
      <c r="R231" s="82"/>
      <c r="S231" s="82"/>
      <c r="T231" s="82"/>
      <c r="U231" s="82"/>
      <c r="V231" s="83"/>
    </row>
    <row r="232" spans="3:22" s="66" customFormat="1" ht="39" customHeight="1">
      <c r="C232" s="82"/>
      <c r="D232" s="82"/>
      <c r="E232" s="82"/>
      <c r="F232" s="82"/>
      <c r="G232" s="82"/>
      <c r="H232" s="82"/>
      <c r="I232" s="82"/>
      <c r="J232" s="82"/>
      <c r="K232" s="82"/>
      <c r="L232" s="82"/>
      <c r="M232" s="82"/>
      <c r="N232" s="82"/>
      <c r="O232" s="82"/>
      <c r="P232" s="82"/>
      <c r="Q232" s="82"/>
      <c r="R232" s="82"/>
      <c r="S232" s="82"/>
      <c r="T232" s="82"/>
      <c r="U232" s="82"/>
      <c r="V232" s="83"/>
    </row>
    <row r="233" spans="3:22" s="66" customFormat="1" ht="39" customHeight="1">
      <c r="C233" s="82"/>
      <c r="D233" s="82"/>
      <c r="E233" s="82"/>
      <c r="F233" s="82"/>
      <c r="G233" s="82"/>
      <c r="H233" s="82"/>
      <c r="I233" s="82"/>
      <c r="J233" s="82"/>
      <c r="K233" s="82"/>
      <c r="L233" s="82"/>
      <c r="M233" s="82"/>
      <c r="N233" s="82"/>
      <c r="O233" s="82"/>
      <c r="P233" s="82"/>
      <c r="Q233" s="82"/>
      <c r="R233" s="82"/>
      <c r="S233" s="82"/>
      <c r="T233" s="82"/>
      <c r="U233" s="82"/>
      <c r="V233" s="83"/>
    </row>
    <row r="234" spans="3:22" s="66" customFormat="1" ht="39" customHeight="1">
      <c r="C234" s="82"/>
      <c r="D234" s="82"/>
      <c r="E234" s="82"/>
      <c r="F234" s="82"/>
      <c r="G234" s="82"/>
      <c r="H234" s="82"/>
      <c r="I234" s="82"/>
      <c r="J234" s="82"/>
      <c r="K234" s="82"/>
      <c r="L234" s="82"/>
      <c r="M234" s="82"/>
      <c r="N234" s="82"/>
      <c r="O234" s="82"/>
      <c r="P234" s="82"/>
      <c r="Q234" s="82"/>
      <c r="R234" s="82"/>
      <c r="S234" s="82"/>
      <c r="T234" s="82"/>
      <c r="U234" s="82"/>
      <c r="V234" s="83"/>
    </row>
    <row r="235" spans="3:22" s="66" customFormat="1" ht="39" customHeight="1">
      <c r="C235" s="82"/>
      <c r="D235" s="82"/>
      <c r="E235" s="82"/>
      <c r="F235" s="82"/>
      <c r="G235" s="82"/>
      <c r="H235" s="82"/>
      <c r="I235" s="82"/>
      <c r="J235" s="82"/>
      <c r="K235" s="82"/>
      <c r="L235" s="82"/>
      <c r="M235" s="82"/>
      <c r="N235" s="82"/>
      <c r="O235" s="82"/>
      <c r="P235" s="82"/>
      <c r="Q235" s="82"/>
      <c r="R235" s="82"/>
      <c r="S235" s="82"/>
      <c r="T235" s="82"/>
      <c r="U235" s="82"/>
      <c r="V235" s="83"/>
    </row>
    <row r="236" spans="3:22" s="66" customFormat="1" ht="39" customHeight="1">
      <c r="C236" s="82"/>
      <c r="D236" s="82"/>
      <c r="E236" s="82"/>
      <c r="F236" s="82"/>
      <c r="G236" s="82"/>
      <c r="H236" s="82"/>
      <c r="I236" s="82"/>
      <c r="J236" s="82"/>
      <c r="K236" s="82"/>
      <c r="L236" s="82"/>
      <c r="M236" s="82"/>
      <c r="N236" s="82"/>
      <c r="O236" s="82"/>
      <c r="P236" s="82"/>
      <c r="Q236" s="82"/>
      <c r="R236" s="82"/>
      <c r="S236" s="82"/>
      <c r="T236" s="82"/>
      <c r="U236" s="82"/>
      <c r="V236" s="83"/>
    </row>
    <row r="237" spans="3:22" s="66" customFormat="1" ht="39" customHeight="1">
      <c r="C237" s="82"/>
      <c r="D237" s="82"/>
      <c r="E237" s="82"/>
      <c r="F237" s="82"/>
      <c r="G237" s="82"/>
      <c r="H237" s="82"/>
      <c r="I237" s="82"/>
      <c r="J237" s="82"/>
      <c r="K237" s="82"/>
      <c r="L237" s="82"/>
      <c r="M237" s="82"/>
      <c r="N237" s="82"/>
      <c r="O237" s="82"/>
      <c r="P237" s="82"/>
      <c r="Q237" s="82"/>
      <c r="R237" s="82"/>
      <c r="S237" s="82"/>
      <c r="T237" s="82"/>
      <c r="U237" s="82"/>
      <c r="V237" s="83"/>
    </row>
    <row r="238" spans="3:22" s="66" customFormat="1" ht="39" customHeight="1">
      <c r="C238" s="82"/>
      <c r="D238" s="82"/>
      <c r="E238" s="82"/>
      <c r="F238" s="82"/>
      <c r="G238" s="82"/>
      <c r="H238" s="82"/>
      <c r="I238" s="82"/>
      <c r="J238" s="82"/>
      <c r="K238" s="82"/>
      <c r="L238" s="82"/>
      <c r="M238" s="82"/>
      <c r="N238" s="82"/>
      <c r="O238" s="82"/>
      <c r="P238" s="82"/>
      <c r="Q238" s="82"/>
      <c r="R238" s="82"/>
      <c r="S238" s="82"/>
      <c r="T238" s="82"/>
      <c r="U238" s="82"/>
      <c r="V238" s="83"/>
    </row>
    <row r="239" spans="3:22" s="66" customFormat="1" ht="39" customHeight="1">
      <c r="C239" s="82"/>
      <c r="D239" s="82"/>
      <c r="E239" s="82"/>
      <c r="F239" s="82"/>
      <c r="G239" s="82"/>
      <c r="H239" s="82"/>
      <c r="I239" s="82"/>
      <c r="J239" s="82"/>
      <c r="K239" s="82"/>
      <c r="L239" s="82"/>
      <c r="M239" s="82"/>
      <c r="N239" s="82"/>
      <c r="O239" s="82"/>
      <c r="P239" s="82"/>
      <c r="Q239" s="82"/>
      <c r="R239" s="82"/>
      <c r="S239" s="82"/>
      <c r="T239" s="82"/>
      <c r="U239" s="82"/>
      <c r="V239" s="83"/>
    </row>
    <row r="240" spans="3:22" s="66" customFormat="1" ht="39" customHeight="1">
      <c r="C240" s="82"/>
      <c r="D240" s="82"/>
      <c r="E240" s="82"/>
      <c r="F240" s="82"/>
      <c r="G240" s="82"/>
      <c r="H240" s="82"/>
      <c r="I240" s="82"/>
      <c r="J240" s="82"/>
      <c r="K240" s="82"/>
      <c r="L240" s="82"/>
      <c r="M240" s="82"/>
      <c r="N240" s="82"/>
      <c r="O240" s="82"/>
      <c r="P240" s="82"/>
      <c r="Q240" s="82"/>
      <c r="R240" s="82"/>
      <c r="S240" s="82"/>
      <c r="T240" s="82"/>
      <c r="U240" s="82"/>
      <c r="V240" s="83"/>
    </row>
    <row r="241" spans="3:22" s="66" customFormat="1" ht="39" customHeight="1">
      <c r="C241" s="82"/>
      <c r="D241" s="82"/>
      <c r="E241" s="82"/>
      <c r="F241" s="82"/>
      <c r="G241" s="82"/>
      <c r="H241" s="82"/>
      <c r="I241" s="82"/>
      <c r="J241" s="82"/>
      <c r="K241" s="82"/>
      <c r="L241" s="82"/>
      <c r="M241" s="82"/>
      <c r="N241" s="82"/>
      <c r="O241" s="82"/>
      <c r="P241" s="82"/>
      <c r="Q241" s="82"/>
      <c r="R241" s="82"/>
      <c r="S241" s="82"/>
      <c r="T241" s="82"/>
      <c r="U241" s="82"/>
      <c r="V241" s="83"/>
    </row>
    <row r="242" spans="3:22" s="66" customFormat="1" ht="39" customHeight="1">
      <c r="C242" s="82"/>
      <c r="D242" s="82"/>
      <c r="E242" s="82"/>
      <c r="F242" s="82"/>
      <c r="G242" s="82"/>
      <c r="H242" s="82"/>
      <c r="I242" s="82"/>
      <c r="J242" s="82"/>
      <c r="K242" s="82"/>
      <c r="L242" s="82"/>
      <c r="M242" s="82"/>
      <c r="N242" s="82"/>
      <c r="O242" s="82"/>
      <c r="P242" s="82"/>
      <c r="Q242" s="82"/>
      <c r="R242" s="82"/>
      <c r="S242" s="82"/>
      <c r="T242" s="82"/>
      <c r="U242" s="82"/>
      <c r="V242" s="83"/>
    </row>
    <row r="243" spans="3:22" s="66" customFormat="1" ht="39" customHeight="1">
      <c r="C243" s="82"/>
      <c r="D243" s="82"/>
      <c r="E243" s="82"/>
      <c r="F243" s="82"/>
      <c r="G243" s="82"/>
      <c r="H243" s="82"/>
      <c r="I243" s="82"/>
      <c r="J243" s="82"/>
      <c r="K243" s="82"/>
      <c r="L243" s="82"/>
      <c r="M243" s="82"/>
      <c r="N243" s="82"/>
      <c r="O243" s="82"/>
      <c r="P243" s="82"/>
      <c r="Q243" s="82"/>
      <c r="R243" s="82"/>
      <c r="S243" s="82"/>
      <c r="T243" s="82"/>
      <c r="U243" s="82"/>
      <c r="V243" s="83"/>
    </row>
    <row r="244" spans="3:22" s="66" customFormat="1" ht="39" customHeight="1">
      <c r="C244" s="82"/>
      <c r="D244" s="82"/>
      <c r="E244" s="82"/>
      <c r="F244" s="82"/>
      <c r="G244" s="82"/>
      <c r="H244" s="82"/>
      <c r="I244" s="82"/>
      <c r="J244" s="82"/>
      <c r="K244" s="82"/>
      <c r="L244" s="82"/>
      <c r="M244" s="82"/>
      <c r="N244" s="82"/>
      <c r="O244" s="82"/>
      <c r="P244" s="82"/>
      <c r="Q244" s="82"/>
      <c r="R244" s="82"/>
      <c r="S244" s="82"/>
      <c r="T244" s="82"/>
      <c r="U244" s="82"/>
      <c r="V244" s="83"/>
    </row>
    <row r="245" spans="3:22" s="66" customFormat="1" ht="39" customHeight="1">
      <c r="C245" s="82"/>
      <c r="D245" s="82"/>
      <c r="E245" s="82"/>
      <c r="F245" s="82"/>
      <c r="G245" s="82"/>
      <c r="H245" s="82"/>
      <c r="I245" s="82"/>
      <c r="J245" s="82"/>
      <c r="K245" s="82"/>
      <c r="L245" s="82"/>
      <c r="M245" s="82"/>
      <c r="N245" s="82"/>
      <c r="O245" s="82"/>
      <c r="P245" s="82"/>
      <c r="Q245" s="82"/>
      <c r="R245" s="82"/>
      <c r="S245" s="82"/>
      <c r="T245" s="82"/>
      <c r="U245" s="82"/>
      <c r="V245" s="83"/>
    </row>
    <row r="246" spans="3:22" s="66" customFormat="1" ht="39" customHeight="1">
      <c r="C246" s="82"/>
      <c r="D246" s="82"/>
      <c r="E246" s="82"/>
      <c r="F246" s="82"/>
      <c r="G246" s="82"/>
      <c r="H246" s="82"/>
      <c r="I246" s="82"/>
      <c r="J246" s="82"/>
      <c r="K246" s="82"/>
      <c r="L246" s="82"/>
      <c r="M246" s="82"/>
      <c r="N246" s="82"/>
      <c r="O246" s="82"/>
      <c r="P246" s="82"/>
      <c r="Q246" s="82"/>
      <c r="R246" s="82"/>
      <c r="S246" s="82"/>
      <c r="T246" s="82"/>
      <c r="U246" s="82"/>
      <c r="V246" s="83"/>
    </row>
    <row r="247" spans="3:22" s="66" customFormat="1" ht="39" customHeight="1">
      <c r="C247" s="82"/>
      <c r="D247" s="82"/>
      <c r="E247" s="82"/>
      <c r="F247" s="82"/>
      <c r="G247" s="82"/>
      <c r="H247" s="82"/>
      <c r="I247" s="82"/>
      <c r="J247" s="82"/>
      <c r="K247" s="82"/>
      <c r="L247" s="82"/>
      <c r="M247" s="82"/>
      <c r="N247" s="82"/>
      <c r="O247" s="82"/>
      <c r="P247" s="82"/>
      <c r="Q247" s="82"/>
      <c r="R247" s="82"/>
      <c r="S247" s="82"/>
      <c r="T247" s="82"/>
      <c r="U247" s="82"/>
      <c r="V247" s="83"/>
    </row>
    <row r="248" spans="3:22" s="66" customFormat="1" ht="39" customHeight="1">
      <c r="C248" s="82"/>
      <c r="D248" s="82"/>
      <c r="E248" s="82"/>
      <c r="F248" s="82"/>
      <c r="G248" s="82"/>
      <c r="H248" s="82"/>
      <c r="I248" s="82"/>
      <c r="J248" s="82"/>
      <c r="K248" s="82"/>
      <c r="L248" s="82"/>
      <c r="M248" s="82"/>
      <c r="N248" s="82"/>
      <c r="O248" s="82"/>
      <c r="P248" s="82"/>
      <c r="Q248" s="82"/>
      <c r="R248" s="82"/>
      <c r="S248" s="82"/>
      <c r="T248" s="82"/>
      <c r="U248" s="82"/>
      <c r="V248" s="83"/>
    </row>
    <row r="249" spans="3:22" s="66" customFormat="1" ht="39" customHeight="1">
      <c r="C249" s="82"/>
      <c r="D249" s="82"/>
      <c r="E249" s="82"/>
      <c r="F249" s="82"/>
      <c r="G249" s="82"/>
      <c r="H249" s="82"/>
      <c r="I249" s="82"/>
      <c r="J249" s="82"/>
      <c r="K249" s="82"/>
      <c r="L249" s="82"/>
      <c r="M249" s="82"/>
      <c r="N249" s="82"/>
      <c r="O249" s="82"/>
      <c r="P249" s="82"/>
      <c r="Q249" s="82"/>
      <c r="R249" s="82"/>
      <c r="S249" s="82"/>
      <c r="T249" s="82"/>
      <c r="U249" s="82"/>
      <c r="V249" s="83"/>
    </row>
    <row r="250" spans="3:22" s="66" customFormat="1" ht="39" customHeight="1">
      <c r="C250" s="82"/>
      <c r="D250" s="82"/>
      <c r="E250" s="82"/>
      <c r="F250" s="82"/>
      <c r="G250" s="82"/>
      <c r="H250" s="82"/>
      <c r="I250" s="82"/>
      <c r="J250" s="82"/>
      <c r="K250" s="82"/>
      <c r="L250" s="82"/>
      <c r="M250" s="82"/>
      <c r="N250" s="82"/>
      <c r="O250" s="82"/>
      <c r="P250" s="82"/>
      <c r="Q250" s="82"/>
      <c r="R250" s="82"/>
      <c r="S250" s="82"/>
      <c r="T250" s="82"/>
      <c r="U250" s="82"/>
      <c r="V250" s="83"/>
    </row>
    <row r="251" spans="3:22" s="66" customFormat="1" ht="39" customHeight="1">
      <c r="C251" s="82"/>
      <c r="D251" s="82"/>
      <c r="E251" s="82"/>
      <c r="F251" s="82"/>
      <c r="G251" s="82"/>
      <c r="H251" s="82"/>
      <c r="I251" s="82"/>
      <c r="J251" s="82"/>
      <c r="K251" s="82"/>
      <c r="L251" s="82"/>
      <c r="M251" s="82"/>
      <c r="N251" s="82"/>
      <c r="O251" s="82"/>
      <c r="P251" s="82"/>
      <c r="Q251" s="82"/>
      <c r="R251" s="82"/>
      <c r="S251" s="82"/>
      <c r="T251" s="82"/>
      <c r="U251" s="82"/>
      <c r="V251" s="83"/>
    </row>
    <row r="252" spans="3:22" s="66" customFormat="1" ht="39" customHeight="1">
      <c r="C252" s="82"/>
      <c r="D252" s="82"/>
      <c r="E252" s="82"/>
      <c r="F252" s="82"/>
      <c r="G252" s="82"/>
      <c r="H252" s="82"/>
      <c r="I252" s="82"/>
      <c r="J252" s="82"/>
      <c r="K252" s="82"/>
      <c r="L252" s="82"/>
      <c r="M252" s="82"/>
      <c r="N252" s="82"/>
      <c r="O252" s="82"/>
      <c r="P252" s="82"/>
      <c r="Q252" s="82"/>
      <c r="R252" s="82"/>
      <c r="S252" s="82"/>
      <c r="T252" s="82"/>
      <c r="U252" s="82"/>
      <c r="V252" s="83"/>
    </row>
    <row r="253" spans="3:22" s="66" customFormat="1" ht="39" customHeight="1">
      <c r="C253" s="82"/>
      <c r="D253" s="82"/>
      <c r="E253" s="82"/>
      <c r="F253" s="82"/>
      <c r="G253" s="82"/>
      <c r="H253" s="82"/>
      <c r="I253" s="82"/>
      <c r="J253" s="82"/>
      <c r="K253" s="82"/>
      <c r="L253" s="82"/>
      <c r="M253" s="82"/>
      <c r="N253" s="82"/>
      <c r="O253" s="82"/>
      <c r="P253" s="82"/>
      <c r="Q253" s="82"/>
      <c r="R253" s="82"/>
      <c r="S253" s="82"/>
      <c r="T253" s="82"/>
      <c r="U253" s="82"/>
      <c r="V253" s="83"/>
    </row>
    <row r="254" spans="3:22" s="66" customFormat="1" ht="39" customHeight="1">
      <c r="C254" s="82"/>
      <c r="D254" s="82"/>
      <c r="E254" s="82"/>
      <c r="F254" s="82"/>
      <c r="G254" s="82"/>
      <c r="H254" s="82"/>
      <c r="I254" s="82"/>
      <c r="J254" s="82"/>
      <c r="K254" s="82"/>
      <c r="L254" s="82"/>
      <c r="M254" s="82"/>
      <c r="N254" s="82"/>
      <c r="O254" s="82"/>
      <c r="P254" s="82"/>
      <c r="Q254" s="82"/>
      <c r="R254" s="82"/>
      <c r="S254" s="82"/>
      <c r="T254" s="82"/>
      <c r="U254" s="82"/>
      <c r="V254" s="83"/>
    </row>
    <row r="255" spans="3:22" s="66" customFormat="1" ht="39" customHeight="1">
      <c r="C255" s="82"/>
      <c r="D255" s="82"/>
      <c r="E255" s="82"/>
      <c r="F255" s="82"/>
      <c r="G255" s="82"/>
      <c r="H255" s="82"/>
      <c r="I255" s="82"/>
      <c r="J255" s="82"/>
      <c r="K255" s="82"/>
      <c r="L255" s="82"/>
      <c r="M255" s="82"/>
      <c r="N255" s="82"/>
      <c r="O255" s="82"/>
      <c r="P255" s="82"/>
      <c r="Q255" s="82"/>
      <c r="R255" s="82"/>
      <c r="S255" s="82"/>
      <c r="T255" s="82"/>
      <c r="U255" s="82"/>
      <c r="V255" s="83"/>
    </row>
    <row r="256" spans="3:22" s="66" customFormat="1" ht="39" customHeight="1">
      <c r="C256" s="82"/>
      <c r="D256" s="82"/>
      <c r="E256" s="82"/>
      <c r="F256" s="82"/>
      <c r="G256" s="82"/>
      <c r="H256" s="82"/>
      <c r="I256" s="82"/>
      <c r="J256" s="82"/>
      <c r="K256" s="82"/>
      <c r="L256" s="82"/>
      <c r="M256" s="82"/>
      <c r="N256" s="82"/>
      <c r="O256" s="82"/>
      <c r="P256" s="82"/>
      <c r="Q256" s="82"/>
      <c r="R256" s="82"/>
      <c r="S256" s="82"/>
      <c r="T256" s="82"/>
      <c r="U256" s="82"/>
      <c r="V256" s="83"/>
    </row>
    <row r="257" spans="3:22" s="66" customFormat="1" ht="39" customHeight="1">
      <c r="C257" s="82"/>
      <c r="D257" s="82"/>
      <c r="E257" s="82"/>
      <c r="F257" s="82"/>
      <c r="G257" s="82"/>
      <c r="H257" s="82"/>
      <c r="I257" s="82"/>
      <c r="J257" s="82"/>
      <c r="K257" s="82"/>
      <c r="L257" s="82"/>
      <c r="M257" s="82"/>
      <c r="N257" s="82"/>
      <c r="O257" s="82"/>
      <c r="P257" s="82"/>
      <c r="Q257" s="82"/>
      <c r="R257" s="82"/>
      <c r="S257" s="82"/>
      <c r="T257" s="82"/>
      <c r="U257" s="82"/>
      <c r="V257" s="83"/>
    </row>
    <row r="258" spans="3:22" s="66" customFormat="1" ht="39" customHeight="1">
      <c r="C258" s="82"/>
      <c r="D258" s="82"/>
      <c r="E258" s="82"/>
      <c r="F258" s="82"/>
      <c r="G258" s="82"/>
      <c r="H258" s="82"/>
      <c r="I258" s="82"/>
      <c r="J258" s="82"/>
      <c r="K258" s="82"/>
      <c r="L258" s="82"/>
      <c r="M258" s="82"/>
      <c r="N258" s="82"/>
      <c r="O258" s="82"/>
      <c r="P258" s="82"/>
      <c r="Q258" s="82"/>
      <c r="R258" s="82"/>
      <c r="S258" s="82"/>
      <c r="T258" s="82"/>
      <c r="U258" s="82"/>
      <c r="V258" s="83"/>
    </row>
    <row r="259" spans="3:22" s="66" customFormat="1" ht="39" customHeight="1">
      <c r="C259" s="82"/>
      <c r="D259" s="82"/>
      <c r="E259" s="82"/>
      <c r="F259" s="82"/>
      <c r="G259" s="82"/>
      <c r="H259" s="82"/>
      <c r="I259" s="82"/>
      <c r="J259" s="82"/>
      <c r="K259" s="82"/>
      <c r="L259" s="82"/>
      <c r="M259" s="82"/>
      <c r="N259" s="82"/>
      <c r="O259" s="82"/>
      <c r="P259" s="82"/>
      <c r="Q259" s="82"/>
      <c r="R259" s="82"/>
      <c r="S259" s="82"/>
      <c r="T259" s="82"/>
      <c r="U259" s="82"/>
      <c r="V259" s="83"/>
    </row>
    <row r="260" spans="3:22" s="66" customFormat="1" ht="39" customHeight="1">
      <c r="C260" s="82"/>
      <c r="D260" s="82"/>
      <c r="E260" s="82"/>
      <c r="F260" s="82"/>
      <c r="G260" s="82"/>
      <c r="H260" s="82"/>
      <c r="I260" s="82"/>
      <c r="J260" s="82"/>
      <c r="K260" s="82"/>
      <c r="L260" s="82"/>
      <c r="M260" s="82"/>
      <c r="N260" s="82"/>
      <c r="O260" s="82"/>
      <c r="P260" s="82"/>
      <c r="Q260" s="82"/>
      <c r="R260" s="82"/>
      <c r="S260" s="82"/>
      <c r="T260" s="82"/>
      <c r="U260" s="82"/>
      <c r="V260" s="83"/>
    </row>
    <row r="261" spans="3:22" s="66" customFormat="1" ht="39" customHeight="1">
      <c r="C261" s="82"/>
      <c r="D261" s="82"/>
      <c r="E261" s="82"/>
      <c r="F261" s="82"/>
      <c r="G261" s="82"/>
      <c r="H261" s="82"/>
      <c r="I261" s="82"/>
      <c r="J261" s="82"/>
      <c r="K261" s="82"/>
      <c r="L261" s="82"/>
      <c r="M261" s="82"/>
      <c r="N261" s="82"/>
      <c r="O261" s="82"/>
      <c r="P261" s="82"/>
      <c r="Q261" s="82"/>
      <c r="R261" s="82"/>
      <c r="S261" s="82"/>
      <c r="T261" s="82"/>
      <c r="U261" s="82"/>
      <c r="V261" s="83"/>
    </row>
    <row r="262" spans="3:22" s="66" customFormat="1" ht="39" customHeight="1">
      <c r="C262" s="82"/>
      <c r="D262" s="82"/>
      <c r="E262" s="82"/>
      <c r="F262" s="82"/>
      <c r="G262" s="82"/>
      <c r="H262" s="82"/>
      <c r="I262" s="82"/>
      <c r="J262" s="82"/>
      <c r="K262" s="82"/>
      <c r="L262" s="82"/>
      <c r="M262" s="82"/>
      <c r="N262" s="82"/>
      <c r="O262" s="82"/>
      <c r="P262" s="82"/>
      <c r="Q262" s="82"/>
      <c r="R262" s="82"/>
      <c r="S262" s="82"/>
      <c r="T262" s="82"/>
      <c r="U262" s="82"/>
      <c r="V262" s="83"/>
    </row>
    <row r="263" spans="3:22" s="66" customFormat="1" ht="39" customHeight="1">
      <c r="C263" s="82"/>
      <c r="D263" s="82"/>
      <c r="E263" s="82"/>
      <c r="F263" s="82"/>
      <c r="G263" s="82"/>
      <c r="H263" s="82"/>
      <c r="I263" s="82"/>
      <c r="J263" s="82"/>
      <c r="K263" s="82"/>
      <c r="L263" s="82"/>
      <c r="M263" s="82"/>
      <c r="N263" s="82"/>
      <c r="O263" s="82"/>
      <c r="P263" s="82"/>
      <c r="Q263" s="82"/>
      <c r="R263" s="82"/>
      <c r="S263" s="82"/>
      <c r="T263" s="82"/>
      <c r="U263" s="82"/>
      <c r="V263" s="83"/>
    </row>
    <row r="264" spans="3:22" s="66" customFormat="1" ht="39" customHeight="1">
      <c r="C264" s="82"/>
      <c r="D264" s="82"/>
      <c r="E264" s="82"/>
      <c r="F264" s="82"/>
      <c r="G264" s="82"/>
      <c r="H264" s="82"/>
      <c r="I264" s="82"/>
      <c r="J264" s="82"/>
      <c r="K264" s="82"/>
      <c r="L264" s="82"/>
      <c r="M264" s="82"/>
      <c r="N264" s="82"/>
      <c r="O264" s="82"/>
      <c r="P264" s="82"/>
      <c r="Q264" s="82"/>
      <c r="R264" s="82"/>
      <c r="S264" s="82"/>
      <c r="T264" s="82"/>
      <c r="U264" s="82"/>
      <c r="V264" s="83"/>
    </row>
    <row r="265" spans="3:22" s="66" customFormat="1" ht="39" customHeight="1">
      <c r="C265" s="82"/>
      <c r="D265" s="82"/>
      <c r="E265" s="82"/>
      <c r="F265" s="82"/>
      <c r="G265" s="82"/>
      <c r="H265" s="82"/>
      <c r="I265" s="82"/>
      <c r="J265" s="82"/>
      <c r="K265" s="82"/>
      <c r="L265" s="82"/>
      <c r="M265" s="82"/>
      <c r="N265" s="82"/>
      <c r="O265" s="82"/>
      <c r="P265" s="82"/>
      <c r="Q265" s="82"/>
      <c r="R265" s="82"/>
      <c r="S265" s="82"/>
      <c r="T265" s="82"/>
      <c r="U265" s="82"/>
      <c r="V265" s="83"/>
    </row>
    <row r="266" spans="3:22" s="66" customFormat="1" ht="39" customHeight="1">
      <c r="C266" s="82"/>
      <c r="D266" s="82"/>
      <c r="E266" s="82"/>
      <c r="F266" s="82"/>
      <c r="G266" s="82"/>
      <c r="H266" s="82"/>
      <c r="I266" s="82"/>
      <c r="J266" s="82"/>
      <c r="K266" s="82"/>
      <c r="L266" s="82"/>
      <c r="M266" s="82"/>
      <c r="N266" s="82"/>
      <c r="O266" s="82"/>
      <c r="P266" s="82"/>
      <c r="Q266" s="82"/>
      <c r="R266" s="82"/>
      <c r="S266" s="82"/>
      <c r="T266" s="82"/>
      <c r="U266" s="82"/>
      <c r="V266" s="83"/>
    </row>
    <row r="267" spans="3:22" s="66" customFormat="1" ht="39" customHeight="1">
      <c r="C267" s="82"/>
      <c r="D267" s="82"/>
      <c r="E267" s="82"/>
      <c r="F267" s="82"/>
      <c r="G267" s="82"/>
      <c r="H267" s="82"/>
      <c r="I267" s="82"/>
      <c r="J267" s="82"/>
      <c r="K267" s="82"/>
      <c r="L267" s="82"/>
      <c r="M267" s="82"/>
      <c r="N267" s="82"/>
      <c r="O267" s="82"/>
      <c r="P267" s="82"/>
      <c r="Q267" s="82"/>
      <c r="R267" s="82"/>
      <c r="S267" s="82"/>
      <c r="T267" s="82"/>
      <c r="U267" s="82"/>
      <c r="V267" s="83"/>
    </row>
    <row r="268" spans="3:22" s="66" customFormat="1" ht="39" customHeight="1">
      <c r="C268" s="82"/>
      <c r="D268" s="82"/>
      <c r="E268" s="82"/>
      <c r="F268" s="82"/>
      <c r="G268" s="82"/>
      <c r="H268" s="82"/>
      <c r="I268" s="82"/>
      <c r="J268" s="82"/>
      <c r="K268" s="82"/>
      <c r="L268" s="82"/>
      <c r="M268" s="82"/>
      <c r="N268" s="82"/>
      <c r="O268" s="82"/>
      <c r="P268" s="82"/>
      <c r="Q268" s="82"/>
      <c r="R268" s="82"/>
      <c r="S268" s="82"/>
      <c r="T268" s="82"/>
      <c r="U268" s="82"/>
      <c r="V268" s="83"/>
    </row>
    <row r="269" spans="3:22" s="66" customFormat="1" ht="39" customHeight="1">
      <c r="C269" s="82"/>
      <c r="D269" s="82"/>
      <c r="E269" s="82"/>
      <c r="F269" s="82"/>
      <c r="G269" s="82"/>
      <c r="H269" s="82"/>
      <c r="I269" s="82"/>
      <c r="J269" s="82"/>
      <c r="K269" s="82"/>
      <c r="L269" s="82"/>
      <c r="M269" s="82"/>
      <c r="N269" s="82"/>
      <c r="O269" s="82"/>
      <c r="P269" s="82"/>
      <c r="Q269" s="82"/>
      <c r="R269" s="82"/>
      <c r="S269" s="82"/>
      <c r="T269" s="82"/>
      <c r="U269" s="82"/>
      <c r="V269" s="83"/>
    </row>
    <row r="270" spans="3:22" s="66" customFormat="1" ht="39" customHeight="1">
      <c r="C270" s="82"/>
      <c r="D270" s="82"/>
      <c r="E270" s="82"/>
      <c r="F270" s="82"/>
      <c r="G270" s="82"/>
      <c r="H270" s="82"/>
      <c r="I270" s="82"/>
      <c r="J270" s="82"/>
      <c r="K270" s="82"/>
      <c r="L270" s="82"/>
      <c r="M270" s="82"/>
      <c r="N270" s="82"/>
      <c r="O270" s="82"/>
      <c r="P270" s="82"/>
      <c r="Q270" s="82"/>
      <c r="R270" s="82"/>
      <c r="S270" s="82"/>
      <c r="T270" s="82"/>
      <c r="U270" s="82"/>
      <c r="V270" s="83"/>
    </row>
    <row r="271" spans="3:22" s="66" customFormat="1" ht="39" customHeight="1">
      <c r="C271" s="82"/>
      <c r="D271" s="82"/>
      <c r="E271" s="82"/>
      <c r="F271" s="82"/>
      <c r="G271" s="82"/>
      <c r="H271" s="82"/>
      <c r="I271" s="82"/>
      <c r="J271" s="82"/>
      <c r="K271" s="82"/>
      <c r="L271" s="82"/>
      <c r="M271" s="82"/>
      <c r="N271" s="82"/>
      <c r="O271" s="82"/>
      <c r="P271" s="82"/>
      <c r="Q271" s="82"/>
      <c r="R271" s="82"/>
      <c r="S271" s="82"/>
      <c r="T271" s="82"/>
      <c r="U271" s="82"/>
      <c r="V271" s="83"/>
    </row>
    <row r="272" spans="3:22" s="66" customFormat="1" ht="39" customHeight="1">
      <c r="C272" s="82"/>
      <c r="D272" s="82"/>
      <c r="E272" s="82"/>
      <c r="F272" s="82"/>
      <c r="G272" s="82"/>
      <c r="H272" s="82"/>
      <c r="I272" s="82"/>
      <c r="J272" s="82"/>
      <c r="K272" s="82"/>
      <c r="L272" s="82"/>
      <c r="M272" s="82"/>
      <c r="N272" s="82"/>
      <c r="O272" s="82"/>
      <c r="P272" s="82"/>
      <c r="Q272" s="82"/>
      <c r="R272" s="82"/>
      <c r="S272" s="82"/>
      <c r="T272" s="82"/>
      <c r="U272" s="82"/>
      <c r="V272" s="83"/>
    </row>
    <row r="273" spans="3:22" s="66" customFormat="1" ht="39" customHeight="1">
      <c r="C273" s="82"/>
      <c r="D273" s="82"/>
      <c r="E273" s="82"/>
      <c r="F273" s="82"/>
      <c r="G273" s="82"/>
      <c r="H273" s="82"/>
      <c r="I273" s="82"/>
      <c r="J273" s="82"/>
      <c r="K273" s="82"/>
      <c r="L273" s="82"/>
      <c r="M273" s="82"/>
      <c r="N273" s="82"/>
      <c r="O273" s="82"/>
      <c r="P273" s="82"/>
      <c r="Q273" s="82"/>
      <c r="R273" s="82"/>
      <c r="S273" s="82"/>
      <c r="T273" s="82"/>
      <c r="U273" s="82"/>
      <c r="V273" s="83"/>
    </row>
    <row r="274" spans="3:22" s="66" customFormat="1" ht="39" customHeight="1">
      <c r="C274" s="82"/>
      <c r="D274" s="82"/>
      <c r="E274" s="82"/>
      <c r="F274" s="82"/>
      <c r="G274" s="82"/>
      <c r="H274" s="82"/>
      <c r="I274" s="82"/>
      <c r="J274" s="82"/>
      <c r="K274" s="82"/>
      <c r="L274" s="82"/>
      <c r="M274" s="82"/>
      <c r="N274" s="82"/>
      <c r="O274" s="82"/>
      <c r="P274" s="82"/>
      <c r="Q274" s="82"/>
      <c r="R274" s="82"/>
      <c r="S274" s="82"/>
      <c r="T274" s="82"/>
      <c r="U274" s="82"/>
      <c r="V274" s="83"/>
    </row>
    <row r="275" spans="3:22" s="66" customFormat="1" ht="39" customHeight="1">
      <c r="C275" s="82"/>
      <c r="D275" s="82"/>
      <c r="E275" s="82"/>
      <c r="F275" s="82"/>
      <c r="G275" s="82"/>
      <c r="H275" s="82"/>
      <c r="I275" s="82"/>
      <c r="J275" s="82"/>
      <c r="K275" s="82"/>
      <c r="L275" s="82"/>
      <c r="M275" s="82"/>
      <c r="N275" s="82"/>
      <c r="O275" s="82"/>
      <c r="P275" s="82"/>
      <c r="Q275" s="82"/>
      <c r="R275" s="82"/>
      <c r="S275" s="82"/>
      <c r="T275" s="82"/>
      <c r="U275" s="82"/>
      <c r="V275" s="83"/>
    </row>
    <row r="276" spans="3:22" s="66" customFormat="1" ht="39" customHeight="1">
      <c r="C276" s="82"/>
      <c r="D276" s="82"/>
      <c r="E276" s="82"/>
      <c r="F276" s="82"/>
      <c r="G276" s="82"/>
      <c r="H276" s="82"/>
      <c r="I276" s="82"/>
      <c r="J276" s="82"/>
      <c r="K276" s="82"/>
      <c r="L276" s="82"/>
      <c r="M276" s="82"/>
      <c r="N276" s="82"/>
      <c r="O276" s="82"/>
      <c r="P276" s="82"/>
      <c r="Q276" s="82"/>
      <c r="R276" s="82"/>
      <c r="S276" s="82"/>
      <c r="T276" s="82"/>
      <c r="U276" s="82"/>
      <c r="V276" s="83"/>
    </row>
    <row r="277" spans="3:22" s="66" customFormat="1" ht="39" customHeight="1">
      <c r="C277" s="82"/>
      <c r="D277" s="82"/>
      <c r="E277" s="82"/>
      <c r="F277" s="82"/>
      <c r="G277" s="82"/>
      <c r="H277" s="82"/>
      <c r="I277" s="82"/>
      <c r="J277" s="82"/>
      <c r="K277" s="82"/>
      <c r="L277" s="82"/>
      <c r="M277" s="82"/>
      <c r="N277" s="82"/>
      <c r="O277" s="82"/>
      <c r="P277" s="82"/>
      <c r="Q277" s="82"/>
      <c r="R277" s="82"/>
      <c r="S277" s="82"/>
      <c r="T277" s="82"/>
      <c r="U277" s="82"/>
      <c r="V277" s="83"/>
    </row>
    <row r="278" spans="3:22" s="66" customFormat="1" ht="39" customHeight="1">
      <c r="C278" s="82"/>
      <c r="D278" s="82"/>
      <c r="E278" s="82"/>
      <c r="F278" s="82"/>
      <c r="G278" s="82"/>
      <c r="H278" s="82"/>
      <c r="I278" s="82"/>
      <c r="J278" s="82"/>
      <c r="K278" s="82"/>
      <c r="L278" s="82"/>
      <c r="M278" s="82"/>
      <c r="N278" s="82"/>
      <c r="O278" s="82"/>
      <c r="P278" s="82"/>
      <c r="Q278" s="82"/>
      <c r="R278" s="82"/>
      <c r="S278" s="82"/>
      <c r="T278" s="82"/>
      <c r="U278" s="82"/>
      <c r="V278" s="83"/>
    </row>
    <row r="279" spans="3:22" s="66" customFormat="1" ht="39" customHeight="1">
      <c r="C279" s="82"/>
      <c r="D279" s="82"/>
      <c r="E279" s="82"/>
      <c r="F279" s="82"/>
      <c r="G279" s="82"/>
      <c r="H279" s="82"/>
      <c r="I279" s="82"/>
      <c r="J279" s="82"/>
      <c r="K279" s="82"/>
      <c r="L279" s="82"/>
      <c r="M279" s="82"/>
      <c r="N279" s="82"/>
      <c r="O279" s="82"/>
      <c r="P279" s="82"/>
      <c r="Q279" s="82"/>
      <c r="R279" s="82"/>
      <c r="S279" s="82"/>
      <c r="T279" s="82"/>
      <c r="U279" s="82"/>
      <c r="V279" s="83"/>
    </row>
    <row r="280" spans="3:22" s="66" customFormat="1" ht="39" customHeight="1">
      <c r="C280" s="82"/>
      <c r="D280" s="82"/>
      <c r="E280" s="82"/>
      <c r="F280" s="82"/>
      <c r="G280" s="82"/>
      <c r="H280" s="82"/>
      <c r="I280" s="82"/>
      <c r="J280" s="82"/>
      <c r="K280" s="82"/>
      <c r="L280" s="82"/>
      <c r="M280" s="82"/>
      <c r="N280" s="82"/>
      <c r="O280" s="82"/>
      <c r="P280" s="82"/>
      <c r="Q280" s="82"/>
      <c r="R280" s="82"/>
      <c r="S280" s="82"/>
      <c r="T280" s="82"/>
      <c r="U280" s="82"/>
      <c r="V280" s="83"/>
    </row>
    <row r="281" spans="3:22" s="66" customFormat="1" ht="39" customHeight="1">
      <c r="C281" s="82"/>
      <c r="D281" s="82"/>
      <c r="E281" s="82"/>
      <c r="F281" s="82"/>
      <c r="G281" s="82"/>
      <c r="H281" s="82"/>
      <c r="I281" s="82"/>
      <c r="J281" s="82"/>
      <c r="K281" s="82"/>
      <c r="L281" s="82"/>
      <c r="M281" s="82"/>
      <c r="N281" s="82"/>
      <c r="O281" s="82"/>
      <c r="P281" s="82"/>
      <c r="Q281" s="82"/>
      <c r="R281" s="82"/>
      <c r="S281" s="82"/>
      <c r="T281" s="82"/>
      <c r="U281" s="82"/>
      <c r="V281" s="83"/>
    </row>
    <row r="282" spans="3:22" s="66" customFormat="1" ht="39" customHeight="1">
      <c r="C282" s="82"/>
      <c r="D282" s="82"/>
      <c r="E282" s="82"/>
      <c r="F282" s="82"/>
      <c r="G282" s="82"/>
      <c r="H282" s="82"/>
      <c r="I282" s="82"/>
      <c r="J282" s="82"/>
      <c r="K282" s="82"/>
      <c r="L282" s="82"/>
      <c r="M282" s="82"/>
      <c r="N282" s="82"/>
      <c r="O282" s="82"/>
      <c r="P282" s="82"/>
      <c r="Q282" s="82"/>
      <c r="R282" s="82"/>
      <c r="S282" s="82"/>
      <c r="T282" s="82"/>
      <c r="U282" s="82"/>
      <c r="V282" s="83"/>
    </row>
    <row r="283" spans="3:22" s="66" customFormat="1" ht="39" customHeight="1">
      <c r="C283" s="82"/>
      <c r="D283" s="82"/>
      <c r="E283" s="82"/>
      <c r="F283" s="82"/>
      <c r="G283" s="82"/>
      <c r="H283" s="82"/>
      <c r="I283" s="82"/>
      <c r="J283" s="82"/>
      <c r="K283" s="82"/>
      <c r="L283" s="82"/>
      <c r="M283" s="82"/>
      <c r="N283" s="82"/>
      <c r="O283" s="82"/>
      <c r="P283" s="82"/>
      <c r="Q283" s="82"/>
      <c r="R283" s="82"/>
      <c r="S283" s="82"/>
      <c r="T283" s="82"/>
      <c r="U283" s="82"/>
      <c r="V283" s="83"/>
    </row>
    <row r="284" spans="3:22" s="66" customFormat="1" ht="39" customHeight="1">
      <c r="C284" s="82"/>
      <c r="D284" s="82"/>
      <c r="E284" s="82"/>
      <c r="F284" s="82"/>
      <c r="G284" s="82"/>
      <c r="H284" s="82"/>
      <c r="I284" s="82"/>
      <c r="J284" s="82"/>
      <c r="K284" s="82"/>
      <c r="L284" s="82"/>
      <c r="M284" s="82"/>
      <c r="N284" s="82"/>
      <c r="O284" s="82"/>
      <c r="P284" s="82"/>
      <c r="Q284" s="82"/>
      <c r="R284" s="82"/>
      <c r="S284" s="82"/>
      <c r="T284" s="82"/>
      <c r="U284" s="82"/>
      <c r="V284" s="83"/>
    </row>
    <row r="285" spans="3:22" s="66" customFormat="1" ht="39" customHeight="1">
      <c r="C285" s="82"/>
      <c r="D285" s="82"/>
      <c r="E285" s="82"/>
      <c r="F285" s="82"/>
      <c r="G285" s="82"/>
      <c r="H285" s="82"/>
      <c r="I285" s="82"/>
      <c r="J285" s="82"/>
      <c r="K285" s="82"/>
      <c r="L285" s="82"/>
      <c r="M285" s="82"/>
      <c r="N285" s="82"/>
      <c r="O285" s="82"/>
      <c r="P285" s="82"/>
      <c r="Q285" s="82"/>
      <c r="R285" s="82"/>
      <c r="S285" s="82"/>
      <c r="T285" s="82"/>
      <c r="U285" s="82"/>
      <c r="V285" s="83"/>
    </row>
    <row r="286" spans="3:22" s="66" customFormat="1" ht="39" customHeight="1">
      <c r="C286" s="82"/>
      <c r="D286" s="82"/>
      <c r="E286" s="82"/>
      <c r="F286" s="82"/>
      <c r="G286" s="82"/>
      <c r="H286" s="82"/>
      <c r="I286" s="82"/>
      <c r="J286" s="82"/>
      <c r="K286" s="82"/>
      <c r="L286" s="82"/>
      <c r="M286" s="82"/>
      <c r="N286" s="82"/>
      <c r="O286" s="82"/>
      <c r="P286" s="82"/>
      <c r="Q286" s="82"/>
      <c r="R286" s="82"/>
      <c r="S286" s="82"/>
      <c r="T286" s="82"/>
      <c r="U286" s="82"/>
      <c r="V286" s="83"/>
    </row>
    <row r="287" spans="3:22" s="66" customFormat="1" ht="39" customHeight="1">
      <c r="C287" s="82"/>
      <c r="D287" s="82"/>
      <c r="E287" s="82"/>
      <c r="F287" s="82"/>
      <c r="G287" s="82"/>
      <c r="H287" s="82"/>
      <c r="I287" s="82"/>
      <c r="J287" s="82"/>
      <c r="K287" s="82"/>
      <c r="L287" s="82"/>
      <c r="M287" s="82"/>
      <c r="N287" s="82"/>
      <c r="O287" s="82"/>
      <c r="P287" s="82"/>
      <c r="Q287" s="82"/>
      <c r="R287" s="82"/>
      <c r="S287" s="82"/>
      <c r="T287" s="82"/>
      <c r="U287" s="82"/>
      <c r="V287" s="83"/>
    </row>
    <row r="288" spans="3:22" s="66" customFormat="1" ht="39" customHeight="1">
      <c r="C288" s="82"/>
      <c r="D288" s="82"/>
      <c r="E288" s="82"/>
      <c r="F288" s="82"/>
      <c r="G288" s="82"/>
      <c r="H288" s="82"/>
      <c r="I288" s="82"/>
      <c r="J288" s="82"/>
      <c r="K288" s="82"/>
      <c r="L288" s="82"/>
      <c r="M288" s="82"/>
      <c r="N288" s="82"/>
      <c r="O288" s="82"/>
      <c r="P288" s="82"/>
      <c r="Q288" s="82"/>
      <c r="R288" s="82"/>
      <c r="S288" s="82"/>
      <c r="T288" s="82"/>
      <c r="U288" s="82"/>
      <c r="V288" s="83"/>
    </row>
    <row r="289" spans="3:22" s="66" customFormat="1" ht="39" customHeight="1">
      <c r="C289" s="82"/>
      <c r="D289" s="82"/>
      <c r="E289" s="82"/>
      <c r="F289" s="82"/>
      <c r="G289" s="82"/>
      <c r="H289" s="82"/>
      <c r="I289" s="82"/>
      <c r="J289" s="82"/>
      <c r="K289" s="82"/>
      <c r="L289" s="82"/>
      <c r="M289" s="82"/>
      <c r="N289" s="82"/>
      <c r="O289" s="82"/>
      <c r="P289" s="82"/>
      <c r="Q289" s="82"/>
      <c r="R289" s="82"/>
      <c r="S289" s="82"/>
      <c r="T289" s="82"/>
      <c r="U289" s="82"/>
      <c r="V289" s="83"/>
    </row>
    <row r="290" spans="3:22" s="66" customFormat="1" ht="39" customHeight="1">
      <c r="C290" s="82"/>
      <c r="D290" s="82"/>
      <c r="E290" s="82"/>
      <c r="F290" s="82"/>
      <c r="G290" s="82"/>
      <c r="H290" s="82"/>
      <c r="I290" s="82"/>
      <c r="J290" s="82"/>
      <c r="K290" s="82"/>
      <c r="L290" s="82"/>
      <c r="M290" s="82"/>
      <c r="N290" s="82"/>
      <c r="O290" s="82"/>
      <c r="P290" s="82"/>
      <c r="Q290" s="82"/>
      <c r="R290" s="82"/>
      <c r="S290" s="82"/>
      <c r="T290" s="82"/>
      <c r="U290" s="82"/>
      <c r="V290" s="83"/>
    </row>
    <row r="291" spans="3:22" s="66" customFormat="1" ht="39" customHeight="1">
      <c r="C291" s="82"/>
      <c r="D291" s="82"/>
      <c r="E291" s="82"/>
      <c r="F291" s="82"/>
      <c r="G291" s="82"/>
      <c r="H291" s="82"/>
      <c r="I291" s="82"/>
      <c r="J291" s="82"/>
      <c r="K291" s="82"/>
      <c r="L291" s="82"/>
      <c r="M291" s="82"/>
      <c r="N291" s="82"/>
      <c r="O291" s="82"/>
      <c r="P291" s="82"/>
      <c r="Q291" s="82"/>
      <c r="R291" s="82"/>
      <c r="S291" s="82"/>
      <c r="T291" s="82"/>
      <c r="U291" s="82"/>
      <c r="V291" s="83"/>
    </row>
    <row r="292" spans="3:22" s="66" customFormat="1" ht="39" customHeight="1">
      <c r="C292" s="82"/>
      <c r="D292" s="82"/>
      <c r="E292" s="82"/>
      <c r="F292" s="82"/>
      <c r="G292" s="82"/>
      <c r="H292" s="82"/>
      <c r="I292" s="82"/>
      <c r="J292" s="82"/>
      <c r="K292" s="82"/>
      <c r="L292" s="82"/>
      <c r="M292" s="82"/>
      <c r="N292" s="82"/>
      <c r="O292" s="82"/>
      <c r="P292" s="82"/>
      <c r="Q292" s="82"/>
      <c r="R292" s="82"/>
      <c r="S292" s="82"/>
      <c r="T292" s="82"/>
      <c r="U292" s="82"/>
      <c r="V292" s="83"/>
    </row>
    <row r="293" spans="3:22" s="66" customFormat="1" ht="39" customHeight="1">
      <c r="C293" s="82"/>
      <c r="D293" s="82"/>
      <c r="E293" s="82"/>
      <c r="F293" s="82"/>
      <c r="G293" s="82"/>
      <c r="H293" s="82"/>
      <c r="I293" s="82"/>
      <c r="J293" s="82"/>
      <c r="K293" s="82"/>
      <c r="L293" s="82"/>
      <c r="M293" s="82"/>
      <c r="N293" s="82"/>
      <c r="O293" s="82"/>
      <c r="P293" s="82"/>
      <c r="Q293" s="82"/>
      <c r="R293" s="82"/>
      <c r="S293" s="82"/>
      <c r="T293" s="82"/>
      <c r="U293" s="82"/>
      <c r="V293" s="83"/>
    </row>
    <row r="294" spans="3:22" s="66" customFormat="1" ht="39" customHeight="1">
      <c r="C294" s="82"/>
      <c r="D294" s="82"/>
      <c r="E294" s="82"/>
      <c r="F294" s="82"/>
      <c r="G294" s="82"/>
      <c r="H294" s="82"/>
      <c r="I294" s="82"/>
      <c r="J294" s="82"/>
      <c r="K294" s="82"/>
      <c r="L294" s="82"/>
      <c r="M294" s="82"/>
      <c r="N294" s="82"/>
      <c r="O294" s="82"/>
      <c r="P294" s="82"/>
      <c r="Q294" s="82"/>
      <c r="R294" s="82"/>
      <c r="S294" s="82"/>
      <c r="T294" s="82"/>
      <c r="U294" s="82"/>
      <c r="V294" s="83"/>
    </row>
    <row r="295" spans="3:22" s="66" customFormat="1" ht="39" customHeight="1">
      <c r="C295" s="82"/>
      <c r="D295" s="82"/>
      <c r="E295" s="82"/>
      <c r="F295" s="82"/>
      <c r="G295" s="82"/>
      <c r="H295" s="82"/>
      <c r="I295" s="82"/>
      <c r="J295" s="82"/>
      <c r="K295" s="82"/>
      <c r="L295" s="82"/>
      <c r="M295" s="82"/>
      <c r="N295" s="82"/>
      <c r="O295" s="82"/>
      <c r="P295" s="82"/>
      <c r="Q295" s="82"/>
      <c r="R295" s="82"/>
      <c r="S295" s="82"/>
      <c r="T295" s="82"/>
      <c r="U295" s="82"/>
      <c r="V295" s="83"/>
    </row>
    <row r="296" spans="3:22" s="66" customFormat="1" ht="39" customHeight="1">
      <c r="C296" s="82"/>
      <c r="D296" s="82"/>
      <c r="E296" s="82"/>
      <c r="F296" s="82"/>
      <c r="G296" s="82"/>
      <c r="H296" s="82"/>
      <c r="I296" s="82"/>
      <c r="J296" s="82"/>
      <c r="K296" s="82"/>
      <c r="L296" s="82"/>
      <c r="M296" s="82"/>
      <c r="N296" s="82"/>
      <c r="O296" s="82"/>
      <c r="P296" s="82"/>
      <c r="Q296" s="82"/>
      <c r="R296" s="82"/>
      <c r="S296" s="82"/>
      <c r="T296" s="82"/>
      <c r="U296" s="82"/>
      <c r="V296" s="83"/>
    </row>
    <row r="297" spans="3:22" s="66" customFormat="1" ht="39" customHeight="1">
      <c r="C297" s="82"/>
      <c r="D297" s="82"/>
      <c r="E297" s="82"/>
      <c r="F297" s="82"/>
      <c r="G297" s="82"/>
      <c r="H297" s="82"/>
      <c r="I297" s="82"/>
      <c r="J297" s="82"/>
      <c r="K297" s="82"/>
      <c r="L297" s="82"/>
      <c r="M297" s="82"/>
      <c r="N297" s="82"/>
      <c r="O297" s="82"/>
      <c r="P297" s="82"/>
      <c r="Q297" s="82"/>
      <c r="R297" s="82"/>
      <c r="S297" s="82"/>
      <c r="T297" s="82"/>
      <c r="U297" s="82"/>
      <c r="V297" s="83"/>
    </row>
    <row r="298" spans="3:22" s="66" customFormat="1" ht="39" customHeight="1">
      <c r="C298" s="82"/>
      <c r="D298" s="82"/>
      <c r="E298" s="82"/>
      <c r="F298" s="82"/>
      <c r="G298" s="82"/>
      <c r="H298" s="82"/>
      <c r="I298" s="82"/>
      <c r="J298" s="82"/>
      <c r="K298" s="82"/>
      <c r="L298" s="82"/>
      <c r="M298" s="82"/>
      <c r="N298" s="82"/>
      <c r="O298" s="82"/>
      <c r="P298" s="82"/>
      <c r="Q298" s="82"/>
      <c r="R298" s="82"/>
      <c r="S298" s="82"/>
      <c r="T298" s="82"/>
      <c r="U298" s="82"/>
      <c r="V298" s="83"/>
    </row>
    <row r="299" spans="3:22" s="66" customFormat="1" ht="39" customHeight="1">
      <c r="C299" s="82"/>
      <c r="D299" s="82"/>
      <c r="E299" s="82"/>
      <c r="F299" s="82"/>
      <c r="G299" s="82"/>
      <c r="H299" s="82"/>
      <c r="I299" s="82"/>
      <c r="J299" s="82"/>
      <c r="K299" s="82"/>
      <c r="L299" s="82"/>
      <c r="M299" s="82"/>
      <c r="N299" s="82"/>
      <c r="O299" s="82"/>
      <c r="P299" s="82"/>
      <c r="Q299" s="82"/>
      <c r="R299" s="82"/>
      <c r="S299" s="82"/>
      <c r="T299" s="82"/>
      <c r="U299" s="82"/>
      <c r="V299" s="83"/>
    </row>
    <row r="300" spans="3:22" s="66" customFormat="1" ht="39" customHeight="1">
      <c r="C300" s="82"/>
      <c r="D300" s="82"/>
      <c r="E300" s="82"/>
      <c r="F300" s="82"/>
      <c r="G300" s="82"/>
      <c r="H300" s="82"/>
      <c r="I300" s="82"/>
      <c r="J300" s="82"/>
      <c r="K300" s="82"/>
      <c r="L300" s="82"/>
      <c r="M300" s="82"/>
      <c r="N300" s="82"/>
      <c r="O300" s="82"/>
      <c r="P300" s="82"/>
      <c r="Q300" s="82"/>
      <c r="R300" s="82"/>
      <c r="S300" s="82"/>
      <c r="T300" s="82"/>
      <c r="U300" s="82"/>
      <c r="V300" s="83"/>
    </row>
    <row r="301" spans="3:22" s="66" customFormat="1" ht="39" customHeight="1">
      <c r="C301" s="82"/>
      <c r="D301" s="82"/>
      <c r="E301" s="82"/>
      <c r="F301" s="82"/>
      <c r="G301" s="82"/>
      <c r="H301" s="82"/>
      <c r="I301" s="82"/>
      <c r="J301" s="82"/>
      <c r="K301" s="82"/>
      <c r="L301" s="82"/>
      <c r="M301" s="82"/>
      <c r="N301" s="82"/>
      <c r="O301" s="82"/>
      <c r="P301" s="82"/>
      <c r="Q301" s="82"/>
      <c r="R301" s="82"/>
      <c r="S301" s="82"/>
      <c r="T301" s="82"/>
      <c r="U301" s="82"/>
      <c r="V301" s="83"/>
    </row>
    <row r="302" spans="3:22" s="66" customFormat="1" ht="39" customHeight="1">
      <c r="C302" s="82"/>
      <c r="D302" s="82"/>
      <c r="E302" s="82"/>
      <c r="F302" s="82"/>
      <c r="G302" s="82"/>
      <c r="H302" s="82"/>
      <c r="I302" s="82"/>
      <c r="J302" s="82"/>
      <c r="K302" s="82"/>
      <c r="L302" s="82"/>
      <c r="M302" s="82"/>
      <c r="N302" s="82"/>
      <c r="O302" s="82"/>
      <c r="P302" s="82"/>
      <c r="Q302" s="82"/>
      <c r="R302" s="82"/>
      <c r="S302" s="82"/>
      <c r="T302" s="82"/>
      <c r="U302" s="82"/>
      <c r="V302" s="83"/>
    </row>
    <row r="303" spans="3:22" s="66" customFormat="1" ht="39" customHeight="1">
      <c r="C303" s="82"/>
      <c r="D303" s="82"/>
      <c r="E303" s="82"/>
      <c r="F303" s="82"/>
      <c r="G303" s="82"/>
      <c r="H303" s="82"/>
      <c r="I303" s="82"/>
      <c r="J303" s="82"/>
      <c r="K303" s="82"/>
      <c r="L303" s="82"/>
      <c r="M303" s="82"/>
      <c r="N303" s="82"/>
      <c r="O303" s="82"/>
      <c r="P303" s="82"/>
      <c r="Q303" s="82"/>
      <c r="R303" s="82"/>
      <c r="S303" s="82"/>
      <c r="T303" s="82"/>
      <c r="U303" s="82"/>
      <c r="V303" s="83"/>
    </row>
    <row r="304" spans="3:22" s="66" customFormat="1" ht="39" customHeight="1">
      <c r="C304" s="82"/>
      <c r="D304" s="82"/>
      <c r="E304" s="82"/>
      <c r="F304" s="82"/>
      <c r="G304" s="82"/>
      <c r="H304" s="82"/>
      <c r="I304" s="82"/>
      <c r="J304" s="82"/>
      <c r="K304" s="82"/>
      <c r="L304" s="82"/>
      <c r="M304" s="82"/>
      <c r="N304" s="82"/>
      <c r="O304" s="82"/>
      <c r="P304" s="82"/>
      <c r="Q304" s="82"/>
      <c r="R304" s="82"/>
      <c r="S304" s="82"/>
      <c r="T304" s="82"/>
      <c r="U304" s="82"/>
      <c r="V304" s="83"/>
    </row>
    <row r="305" spans="3:22" s="66" customFormat="1" ht="39" customHeight="1">
      <c r="C305" s="82"/>
      <c r="D305" s="82"/>
      <c r="E305" s="82"/>
      <c r="F305" s="82"/>
      <c r="G305" s="82"/>
      <c r="H305" s="82"/>
      <c r="I305" s="82"/>
      <c r="J305" s="82"/>
      <c r="K305" s="82"/>
      <c r="L305" s="82"/>
      <c r="M305" s="82"/>
      <c r="N305" s="82"/>
      <c r="O305" s="82"/>
      <c r="P305" s="82"/>
      <c r="Q305" s="82"/>
      <c r="R305" s="82"/>
      <c r="S305" s="82"/>
      <c r="T305" s="82"/>
      <c r="U305" s="82"/>
      <c r="V305" s="83"/>
    </row>
    <row r="306" spans="3:22" s="66" customFormat="1" ht="39" customHeight="1">
      <c r="C306" s="82"/>
      <c r="D306" s="82"/>
      <c r="E306" s="82"/>
      <c r="F306" s="82"/>
      <c r="G306" s="82"/>
      <c r="H306" s="82"/>
      <c r="I306" s="82"/>
      <c r="J306" s="82"/>
      <c r="K306" s="82"/>
      <c r="L306" s="82"/>
      <c r="M306" s="82"/>
      <c r="N306" s="82"/>
      <c r="O306" s="82"/>
      <c r="P306" s="82"/>
      <c r="Q306" s="82"/>
      <c r="R306" s="82"/>
      <c r="S306" s="82"/>
      <c r="T306" s="82"/>
      <c r="U306" s="82"/>
      <c r="V306" s="83"/>
    </row>
    <row r="307" spans="3:22" s="66" customFormat="1" ht="39" customHeight="1">
      <c r="C307" s="82"/>
      <c r="D307" s="82"/>
      <c r="E307" s="82"/>
      <c r="F307" s="82"/>
      <c r="G307" s="82"/>
      <c r="H307" s="82"/>
      <c r="I307" s="82"/>
      <c r="J307" s="82"/>
      <c r="K307" s="82"/>
      <c r="L307" s="82"/>
      <c r="M307" s="82"/>
      <c r="N307" s="82"/>
      <c r="O307" s="82"/>
      <c r="P307" s="82"/>
      <c r="Q307" s="82"/>
      <c r="R307" s="82"/>
      <c r="S307" s="82"/>
      <c r="T307" s="82"/>
      <c r="U307" s="82"/>
      <c r="V307" s="83"/>
    </row>
    <row r="308" spans="3:22" s="66" customFormat="1" ht="39" customHeight="1">
      <c r="C308" s="82"/>
      <c r="D308" s="82"/>
      <c r="E308" s="82"/>
      <c r="F308" s="82"/>
      <c r="G308" s="82"/>
      <c r="H308" s="82"/>
      <c r="I308" s="82"/>
      <c r="J308" s="82"/>
      <c r="K308" s="82"/>
      <c r="L308" s="82"/>
      <c r="M308" s="82"/>
      <c r="N308" s="82"/>
      <c r="O308" s="82"/>
      <c r="P308" s="82"/>
      <c r="Q308" s="82"/>
      <c r="R308" s="82"/>
      <c r="S308" s="82"/>
      <c r="T308" s="82"/>
      <c r="U308" s="82"/>
      <c r="V308" s="83"/>
    </row>
    <row r="309" spans="3:22" s="66" customFormat="1" ht="39" customHeight="1">
      <c r="C309" s="82"/>
      <c r="D309" s="82"/>
      <c r="E309" s="82"/>
      <c r="F309" s="82"/>
      <c r="G309" s="82"/>
      <c r="H309" s="82"/>
      <c r="I309" s="82"/>
      <c r="J309" s="82"/>
      <c r="K309" s="82"/>
      <c r="L309" s="82"/>
      <c r="M309" s="82"/>
      <c r="N309" s="82"/>
      <c r="O309" s="82"/>
      <c r="P309" s="82"/>
      <c r="Q309" s="82"/>
      <c r="R309" s="82"/>
      <c r="S309" s="82"/>
      <c r="T309" s="82"/>
      <c r="U309" s="82"/>
      <c r="V309" s="83"/>
    </row>
    <row r="310" spans="3:22" s="66" customFormat="1" ht="39" customHeight="1">
      <c r="C310" s="82"/>
      <c r="D310" s="82"/>
      <c r="E310" s="82"/>
      <c r="F310" s="82"/>
      <c r="G310" s="82"/>
      <c r="H310" s="82"/>
      <c r="I310" s="82"/>
      <c r="J310" s="82"/>
      <c r="K310" s="82"/>
      <c r="L310" s="82"/>
      <c r="M310" s="82"/>
      <c r="N310" s="82"/>
      <c r="O310" s="82"/>
      <c r="P310" s="82"/>
      <c r="Q310" s="82"/>
      <c r="R310" s="82"/>
      <c r="S310" s="82"/>
      <c r="T310" s="82"/>
      <c r="U310" s="82"/>
      <c r="V310" s="83"/>
    </row>
    <row r="311" spans="3:22" s="66" customFormat="1" ht="39" customHeight="1">
      <c r="C311" s="82"/>
      <c r="D311" s="82"/>
      <c r="E311" s="82"/>
      <c r="F311" s="82"/>
      <c r="G311" s="82"/>
      <c r="H311" s="82"/>
      <c r="I311" s="82"/>
      <c r="J311" s="82"/>
      <c r="K311" s="82"/>
      <c r="L311" s="82"/>
      <c r="M311" s="82"/>
      <c r="N311" s="82"/>
      <c r="O311" s="82"/>
      <c r="P311" s="82"/>
      <c r="Q311" s="82"/>
      <c r="R311" s="82"/>
      <c r="S311" s="82"/>
      <c r="T311" s="82"/>
      <c r="U311" s="82"/>
      <c r="V311" s="83"/>
    </row>
    <row r="312" spans="3:22" s="66" customFormat="1" ht="39" customHeight="1">
      <c r="C312" s="82"/>
      <c r="D312" s="82"/>
      <c r="E312" s="82"/>
      <c r="F312" s="82"/>
      <c r="G312" s="82"/>
      <c r="H312" s="82"/>
      <c r="I312" s="82"/>
      <c r="J312" s="82"/>
      <c r="K312" s="82"/>
      <c r="L312" s="82"/>
      <c r="M312" s="82"/>
      <c r="N312" s="82"/>
      <c r="O312" s="82"/>
      <c r="P312" s="82"/>
      <c r="Q312" s="82"/>
      <c r="R312" s="82"/>
      <c r="S312" s="82"/>
      <c r="T312" s="82"/>
      <c r="U312" s="82"/>
      <c r="V312" s="83"/>
    </row>
    <row r="313" spans="3:22" s="66" customFormat="1" ht="39" customHeight="1">
      <c r="C313" s="82"/>
      <c r="D313" s="82"/>
      <c r="E313" s="82"/>
      <c r="F313" s="82"/>
      <c r="G313" s="82"/>
      <c r="H313" s="82"/>
      <c r="I313" s="82"/>
      <c r="J313" s="82"/>
      <c r="K313" s="82"/>
      <c r="L313" s="82"/>
      <c r="M313" s="82"/>
      <c r="N313" s="82"/>
      <c r="O313" s="82"/>
      <c r="P313" s="82"/>
      <c r="Q313" s="82"/>
      <c r="R313" s="82"/>
      <c r="S313" s="82"/>
      <c r="T313" s="82"/>
      <c r="U313" s="82"/>
      <c r="V313" s="83"/>
    </row>
    <row r="314" spans="3:22" s="66" customFormat="1" ht="39" customHeight="1">
      <c r="C314" s="82"/>
      <c r="D314" s="82"/>
      <c r="E314" s="82"/>
      <c r="F314" s="82"/>
      <c r="G314" s="82"/>
      <c r="H314" s="82"/>
      <c r="I314" s="82"/>
      <c r="J314" s="82"/>
      <c r="K314" s="82"/>
      <c r="L314" s="82"/>
      <c r="M314" s="82"/>
      <c r="N314" s="82"/>
      <c r="O314" s="82"/>
      <c r="P314" s="82"/>
      <c r="Q314" s="82"/>
      <c r="R314" s="82"/>
      <c r="S314" s="82"/>
      <c r="T314" s="82"/>
      <c r="U314" s="82"/>
      <c r="V314" s="83"/>
    </row>
    <row r="315" spans="3:22" s="66" customFormat="1" ht="39" customHeight="1">
      <c r="C315" s="82"/>
      <c r="D315" s="82"/>
      <c r="E315" s="82"/>
      <c r="F315" s="82"/>
      <c r="G315" s="82"/>
      <c r="H315" s="82"/>
      <c r="I315" s="82"/>
      <c r="J315" s="82"/>
      <c r="K315" s="82"/>
      <c r="L315" s="82"/>
      <c r="M315" s="82"/>
      <c r="N315" s="82"/>
      <c r="O315" s="82"/>
      <c r="P315" s="82"/>
      <c r="Q315" s="82"/>
      <c r="R315" s="82"/>
      <c r="S315" s="82"/>
      <c r="T315" s="82"/>
      <c r="U315" s="82"/>
      <c r="V315" s="83"/>
    </row>
    <row r="316" spans="3:22" s="66" customFormat="1" ht="39" customHeight="1">
      <c r="C316" s="82"/>
      <c r="D316" s="82"/>
      <c r="E316" s="82"/>
      <c r="F316" s="82"/>
      <c r="G316" s="82"/>
      <c r="H316" s="82"/>
      <c r="I316" s="82"/>
      <c r="J316" s="82"/>
      <c r="K316" s="82"/>
      <c r="L316" s="82"/>
      <c r="M316" s="82"/>
      <c r="N316" s="82"/>
      <c r="O316" s="82"/>
      <c r="P316" s="82"/>
      <c r="Q316" s="82"/>
      <c r="R316" s="82"/>
      <c r="S316" s="82"/>
      <c r="T316" s="82"/>
      <c r="U316" s="82"/>
      <c r="V316" s="83"/>
    </row>
    <row r="317" spans="3:22" s="66" customFormat="1" ht="39" customHeight="1">
      <c r="C317" s="82"/>
      <c r="D317" s="82"/>
      <c r="E317" s="82"/>
      <c r="F317" s="82"/>
      <c r="G317" s="82"/>
      <c r="H317" s="82"/>
      <c r="I317" s="82"/>
      <c r="J317" s="82"/>
      <c r="K317" s="82"/>
      <c r="L317" s="82"/>
      <c r="M317" s="82"/>
      <c r="N317" s="82"/>
      <c r="O317" s="82"/>
      <c r="P317" s="82"/>
      <c r="Q317" s="82"/>
      <c r="R317" s="82"/>
      <c r="S317" s="82"/>
      <c r="T317" s="82"/>
      <c r="U317" s="82"/>
      <c r="V317" s="83"/>
    </row>
    <row r="318" spans="3:22" s="66" customFormat="1" ht="39" customHeight="1">
      <c r="C318" s="82"/>
      <c r="D318" s="82"/>
      <c r="E318" s="82"/>
      <c r="F318" s="82"/>
      <c r="G318" s="82"/>
      <c r="H318" s="82"/>
      <c r="I318" s="82"/>
      <c r="J318" s="82"/>
      <c r="K318" s="82"/>
      <c r="L318" s="82"/>
      <c r="M318" s="82"/>
      <c r="N318" s="82"/>
      <c r="O318" s="82"/>
      <c r="P318" s="82"/>
      <c r="Q318" s="82"/>
      <c r="R318" s="82"/>
      <c r="S318" s="82"/>
      <c r="T318" s="82"/>
      <c r="U318" s="82"/>
      <c r="V318" s="83"/>
    </row>
    <row r="319" spans="3:22" s="66" customFormat="1" ht="39" customHeight="1">
      <c r="C319" s="82"/>
      <c r="D319" s="82"/>
      <c r="E319" s="82"/>
      <c r="F319" s="82"/>
      <c r="G319" s="82"/>
      <c r="H319" s="82"/>
      <c r="I319" s="82"/>
      <c r="J319" s="82"/>
      <c r="K319" s="82"/>
      <c r="L319" s="82"/>
      <c r="M319" s="82"/>
      <c r="N319" s="82"/>
      <c r="O319" s="82"/>
      <c r="P319" s="82"/>
      <c r="Q319" s="82"/>
      <c r="R319" s="82"/>
      <c r="S319" s="82"/>
      <c r="T319" s="82"/>
      <c r="U319" s="82"/>
      <c r="V319" s="83"/>
    </row>
    <row r="320" spans="3:22" s="66" customFormat="1" ht="39" customHeight="1">
      <c r="C320" s="82"/>
      <c r="D320" s="82"/>
      <c r="E320" s="82"/>
      <c r="F320" s="82"/>
      <c r="G320" s="82"/>
      <c r="H320" s="82"/>
      <c r="I320" s="82"/>
      <c r="J320" s="82"/>
      <c r="K320" s="82"/>
      <c r="L320" s="82"/>
      <c r="M320" s="82"/>
      <c r="N320" s="82"/>
      <c r="O320" s="82"/>
      <c r="P320" s="82"/>
      <c r="Q320" s="82"/>
      <c r="R320" s="82"/>
      <c r="S320" s="82"/>
      <c r="T320" s="82"/>
      <c r="U320" s="82"/>
      <c r="V320" s="83"/>
    </row>
    <row r="321" spans="3:22" s="66" customFormat="1" ht="39" customHeight="1">
      <c r="C321" s="82"/>
      <c r="D321" s="82"/>
      <c r="E321" s="82"/>
      <c r="F321" s="82"/>
      <c r="G321" s="82"/>
      <c r="H321" s="82"/>
      <c r="I321" s="82"/>
      <c r="J321" s="82"/>
      <c r="K321" s="82"/>
      <c r="L321" s="82"/>
      <c r="M321" s="82"/>
      <c r="N321" s="82"/>
      <c r="O321" s="82"/>
      <c r="P321" s="82"/>
      <c r="Q321" s="82"/>
      <c r="R321" s="82"/>
      <c r="S321" s="82"/>
      <c r="T321" s="82"/>
      <c r="U321" s="82"/>
      <c r="V321" s="83"/>
    </row>
    <row r="322" spans="3:22" s="66" customFormat="1" ht="39" customHeight="1">
      <c r="C322" s="82"/>
      <c r="D322" s="82"/>
      <c r="E322" s="82"/>
      <c r="F322" s="82"/>
      <c r="G322" s="82"/>
      <c r="H322" s="82"/>
      <c r="I322" s="82"/>
      <c r="J322" s="82"/>
      <c r="K322" s="82"/>
      <c r="L322" s="82"/>
      <c r="M322" s="82"/>
      <c r="N322" s="82"/>
      <c r="O322" s="82"/>
      <c r="P322" s="82"/>
      <c r="Q322" s="82"/>
      <c r="R322" s="82"/>
      <c r="S322" s="82"/>
      <c r="T322" s="82"/>
      <c r="U322" s="82"/>
      <c r="V322" s="83"/>
    </row>
    <row r="323" spans="3:22" s="66" customFormat="1" ht="39" customHeight="1">
      <c r="C323" s="82"/>
      <c r="D323" s="82"/>
      <c r="E323" s="82"/>
      <c r="F323" s="82"/>
      <c r="G323" s="82"/>
      <c r="H323" s="82"/>
      <c r="I323" s="82"/>
      <c r="J323" s="82"/>
      <c r="K323" s="82"/>
      <c r="L323" s="82"/>
      <c r="M323" s="82"/>
      <c r="N323" s="82"/>
      <c r="O323" s="82"/>
      <c r="P323" s="82"/>
      <c r="Q323" s="82"/>
      <c r="R323" s="82"/>
      <c r="S323" s="82"/>
      <c r="T323" s="82"/>
      <c r="U323" s="82"/>
      <c r="V323" s="83"/>
    </row>
    <row r="324" spans="3:22" s="66" customFormat="1" ht="39" customHeight="1">
      <c r="C324" s="82"/>
      <c r="D324" s="82"/>
      <c r="E324" s="82"/>
      <c r="F324" s="82"/>
      <c r="G324" s="82"/>
      <c r="H324" s="82"/>
      <c r="I324" s="82"/>
      <c r="J324" s="82"/>
      <c r="K324" s="82"/>
      <c r="L324" s="82"/>
      <c r="M324" s="82"/>
      <c r="N324" s="82"/>
      <c r="O324" s="82"/>
      <c r="P324" s="82"/>
      <c r="Q324" s="82"/>
      <c r="R324" s="82"/>
      <c r="S324" s="82"/>
      <c r="T324" s="82"/>
      <c r="U324" s="82"/>
      <c r="V324" s="83"/>
    </row>
    <row r="325" spans="3:22" s="66" customFormat="1" ht="39" customHeight="1">
      <c r="C325" s="82"/>
      <c r="D325" s="82"/>
      <c r="E325" s="82"/>
      <c r="F325" s="82"/>
      <c r="G325" s="82"/>
      <c r="H325" s="82"/>
      <c r="I325" s="82"/>
      <c r="J325" s="82"/>
      <c r="K325" s="82"/>
      <c r="L325" s="82"/>
      <c r="M325" s="82"/>
      <c r="N325" s="82"/>
      <c r="O325" s="82"/>
      <c r="P325" s="82"/>
      <c r="Q325" s="82"/>
      <c r="R325" s="82"/>
      <c r="S325" s="82"/>
      <c r="T325" s="82"/>
      <c r="U325" s="82"/>
      <c r="V325" s="83"/>
    </row>
    <row r="326" spans="3:22" s="66" customFormat="1" ht="39" customHeight="1">
      <c r="C326" s="82"/>
      <c r="D326" s="82"/>
      <c r="E326" s="82"/>
      <c r="F326" s="82"/>
      <c r="G326" s="82"/>
      <c r="H326" s="82"/>
      <c r="I326" s="82"/>
      <c r="J326" s="82"/>
      <c r="K326" s="82"/>
      <c r="L326" s="82"/>
      <c r="M326" s="82"/>
      <c r="N326" s="82"/>
      <c r="O326" s="82"/>
      <c r="P326" s="82"/>
      <c r="Q326" s="82"/>
      <c r="R326" s="82"/>
      <c r="S326" s="82"/>
      <c r="T326" s="82"/>
      <c r="U326" s="82"/>
      <c r="V326" s="83"/>
    </row>
    <row r="327" spans="3:22" s="66" customFormat="1" ht="39" customHeight="1">
      <c r="C327" s="82"/>
      <c r="D327" s="82"/>
      <c r="E327" s="82"/>
      <c r="F327" s="82"/>
      <c r="G327" s="82"/>
      <c r="H327" s="82"/>
      <c r="I327" s="82"/>
      <c r="J327" s="82"/>
      <c r="K327" s="82"/>
      <c r="L327" s="82"/>
      <c r="M327" s="82"/>
      <c r="N327" s="82"/>
      <c r="O327" s="82"/>
      <c r="P327" s="82"/>
      <c r="Q327" s="82"/>
      <c r="R327" s="82"/>
      <c r="S327" s="82"/>
      <c r="T327" s="82"/>
      <c r="U327" s="82"/>
      <c r="V327" s="83"/>
    </row>
    <row r="328" spans="3:22" s="66" customFormat="1" ht="39" customHeight="1">
      <c r="C328" s="82"/>
      <c r="D328" s="82"/>
      <c r="E328" s="82"/>
      <c r="F328" s="82"/>
      <c r="G328" s="82"/>
      <c r="H328" s="82"/>
      <c r="I328" s="82"/>
      <c r="J328" s="82"/>
      <c r="K328" s="82"/>
      <c r="L328" s="82"/>
      <c r="M328" s="82"/>
      <c r="N328" s="82"/>
      <c r="O328" s="82"/>
      <c r="P328" s="82"/>
      <c r="Q328" s="82"/>
      <c r="R328" s="82"/>
      <c r="S328" s="82"/>
      <c r="T328" s="82"/>
      <c r="U328" s="82"/>
      <c r="V328" s="83"/>
    </row>
    <row r="329" spans="3:22" s="66" customFormat="1" ht="39" customHeight="1">
      <c r="C329" s="82"/>
      <c r="D329" s="82"/>
      <c r="E329" s="82"/>
      <c r="F329" s="82"/>
      <c r="G329" s="82"/>
      <c r="H329" s="82"/>
      <c r="I329" s="82"/>
      <c r="J329" s="82"/>
      <c r="K329" s="82"/>
      <c r="L329" s="82"/>
      <c r="M329" s="82"/>
      <c r="N329" s="82"/>
      <c r="O329" s="82"/>
      <c r="P329" s="82"/>
      <c r="Q329" s="82"/>
      <c r="R329" s="82"/>
      <c r="S329" s="82"/>
      <c r="T329" s="82"/>
      <c r="U329" s="82"/>
      <c r="V329" s="83"/>
    </row>
    <row r="330" spans="3:22" s="66" customFormat="1" ht="39" customHeight="1">
      <c r="C330" s="82"/>
      <c r="D330" s="82"/>
      <c r="E330" s="82"/>
      <c r="F330" s="82"/>
      <c r="G330" s="82"/>
      <c r="H330" s="82"/>
      <c r="I330" s="82"/>
      <c r="J330" s="82"/>
      <c r="K330" s="82"/>
      <c r="L330" s="82"/>
      <c r="M330" s="82"/>
      <c r="N330" s="82"/>
      <c r="O330" s="82"/>
      <c r="P330" s="82"/>
      <c r="Q330" s="82"/>
      <c r="R330" s="82"/>
      <c r="S330" s="82"/>
      <c r="T330" s="82"/>
      <c r="U330" s="82"/>
      <c r="V330" s="83"/>
    </row>
    <row r="331" spans="3:22" s="66" customFormat="1" ht="39" customHeight="1">
      <c r="C331" s="82"/>
      <c r="D331" s="82"/>
      <c r="E331" s="82"/>
      <c r="F331" s="82"/>
      <c r="G331" s="82"/>
      <c r="H331" s="82"/>
      <c r="I331" s="82"/>
      <c r="J331" s="82"/>
      <c r="K331" s="82"/>
      <c r="L331" s="82"/>
      <c r="M331" s="82"/>
      <c r="N331" s="82"/>
      <c r="O331" s="82"/>
      <c r="P331" s="82"/>
      <c r="Q331" s="82"/>
      <c r="R331" s="82"/>
      <c r="S331" s="82"/>
      <c r="T331" s="82"/>
      <c r="U331" s="82"/>
      <c r="V331" s="83"/>
    </row>
    <row r="332" spans="3:22" s="66" customFormat="1" ht="39" customHeight="1">
      <c r="C332" s="82"/>
      <c r="D332" s="82"/>
      <c r="E332" s="82"/>
      <c r="F332" s="82"/>
      <c r="G332" s="82"/>
      <c r="H332" s="82"/>
      <c r="I332" s="82"/>
      <c r="J332" s="82"/>
      <c r="K332" s="82"/>
      <c r="L332" s="82"/>
      <c r="M332" s="82"/>
      <c r="N332" s="82"/>
      <c r="O332" s="82"/>
      <c r="P332" s="82"/>
      <c r="Q332" s="82"/>
      <c r="R332" s="82"/>
      <c r="S332" s="82"/>
      <c r="T332" s="82"/>
      <c r="U332" s="82"/>
      <c r="V332" s="83"/>
    </row>
    <row r="333" spans="3:22" s="66" customFormat="1" ht="39" customHeight="1">
      <c r="C333" s="82"/>
      <c r="D333" s="82"/>
      <c r="E333" s="82"/>
      <c r="F333" s="82"/>
      <c r="G333" s="82"/>
      <c r="H333" s="82"/>
      <c r="I333" s="82"/>
      <c r="J333" s="82"/>
      <c r="K333" s="82"/>
      <c r="L333" s="82"/>
      <c r="M333" s="82"/>
      <c r="N333" s="82"/>
      <c r="O333" s="82"/>
      <c r="P333" s="82"/>
      <c r="Q333" s="82"/>
      <c r="R333" s="82"/>
      <c r="S333" s="82"/>
      <c r="T333" s="82"/>
      <c r="U333" s="82"/>
      <c r="V333" s="83"/>
    </row>
    <row r="334" spans="3:22" s="66" customFormat="1" ht="39" customHeight="1">
      <c r="C334" s="82"/>
      <c r="D334" s="82"/>
      <c r="E334" s="82"/>
      <c r="F334" s="82"/>
      <c r="G334" s="82"/>
      <c r="H334" s="82"/>
      <c r="I334" s="82"/>
      <c r="J334" s="82"/>
      <c r="K334" s="82"/>
      <c r="L334" s="82"/>
      <c r="M334" s="82"/>
      <c r="N334" s="82"/>
      <c r="O334" s="82"/>
      <c r="P334" s="82"/>
      <c r="Q334" s="82"/>
      <c r="R334" s="82"/>
      <c r="S334" s="82"/>
      <c r="T334" s="82"/>
      <c r="U334" s="82"/>
      <c r="V334" s="83"/>
    </row>
    <row r="335" spans="3:22" s="66" customFormat="1" ht="39" customHeight="1">
      <c r="C335" s="82"/>
      <c r="D335" s="82"/>
      <c r="E335" s="82"/>
      <c r="F335" s="82"/>
      <c r="G335" s="82"/>
      <c r="H335" s="82"/>
      <c r="I335" s="82"/>
      <c r="J335" s="82"/>
      <c r="K335" s="82"/>
      <c r="L335" s="82"/>
      <c r="M335" s="82"/>
      <c r="N335" s="82"/>
      <c r="O335" s="82"/>
      <c r="P335" s="82"/>
      <c r="Q335" s="82"/>
      <c r="R335" s="82"/>
      <c r="S335" s="82"/>
      <c r="T335" s="82"/>
      <c r="U335" s="82"/>
      <c r="V335" s="83"/>
    </row>
    <row r="336" spans="3:22" s="66" customFormat="1" ht="39" customHeight="1">
      <c r="C336" s="82"/>
      <c r="D336" s="82"/>
      <c r="E336" s="82"/>
      <c r="F336" s="82"/>
      <c r="G336" s="82"/>
      <c r="H336" s="82"/>
      <c r="I336" s="82"/>
      <c r="J336" s="82"/>
      <c r="K336" s="82"/>
      <c r="L336" s="82"/>
      <c r="M336" s="82"/>
      <c r="N336" s="82"/>
      <c r="O336" s="82"/>
      <c r="P336" s="82"/>
      <c r="Q336" s="82"/>
      <c r="R336" s="82"/>
      <c r="S336" s="82"/>
      <c r="T336" s="82"/>
      <c r="U336" s="82"/>
      <c r="V336" s="83"/>
    </row>
    <row r="337" spans="3:22" s="66" customFormat="1" ht="39" customHeight="1">
      <c r="C337" s="82"/>
      <c r="D337" s="82"/>
      <c r="E337" s="82"/>
      <c r="F337" s="82"/>
      <c r="G337" s="82"/>
      <c r="H337" s="82"/>
      <c r="I337" s="82"/>
      <c r="J337" s="82"/>
      <c r="K337" s="82"/>
      <c r="L337" s="82"/>
      <c r="M337" s="82"/>
      <c r="N337" s="82"/>
      <c r="O337" s="82"/>
      <c r="P337" s="82"/>
      <c r="Q337" s="82"/>
      <c r="R337" s="82"/>
      <c r="S337" s="82"/>
      <c r="T337" s="82"/>
      <c r="U337" s="82"/>
      <c r="V337" s="83"/>
    </row>
    <row r="338" spans="3:22" s="66" customFormat="1" ht="39" customHeight="1">
      <c r="C338" s="82"/>
      <c r="D338" s="82"/>
      <c r="E338" s="82"/>
      <c r="F338" s="82"/>
      <c r="G338" s="82"/>
      <c r="H338" s="82"/>
      <c r="I338" s="82"/>
      <c r="J338" s="82"/>
      <c r="K338" s="82"/>
      <c r="L338" s="82"/>
      <c r="M338" s="82"/>
      <c r="N338" s="82"/>
      <c r="O338" s="82"/>
      <c r="P338" s="82"/>
      <c r="Q338" s="82"/>
      <c r="R338" s="82"/>
      <c r="S338" s="82"/>
      <c r="T338" s="82"/>
      <c r="U338" s="82"/>
      <c r="V338" s="83"/>
    </row>
    <row r="339" spans="3:22" s="66" customFormat="1" ht="39" customHeight="1">
      <c r="C339" s="82"/>
      <c r="D339" s="82"/>
      <c r="E339" s="82"/>
      <c r="F339" s="82"/>
      <c r="G339" s="82"/>
      <c r="H339" s="82"/>
      <c r="I339" s="82"/>
      <c r="J339" s="82"/>
      <c r="K339" s="82"/>
      <c r="L339" s="82"/>
      <c r="M339" s="82"/>
      <c r="N339" s="82"/>
      <c r="O339" s="82"/>
      <c r="P339" s="82"/>
      <c r="Q339" s="82"/>
      <c r="R339" s="82"/>
      <c r="S339" s="82"/>
      <c r="T339" s="82"/>
      <c r="U339" s="82"/>
      <c r="V339" s="83"/>
    </row>
    <row r="340" spans="3:22" s="66" customFormat="1" ht="39" customHeight="1">
      <c r="C340" s="82"/>
      <c r="D340" s="82"/>
      <c r="E340" s="82"/>
      <c r="F340" s="82"/>
      <c r="G340" s="82"/>
      <c r="H340" s="82"/>
      <c r="I340" s="82"/>
      <c r="J340" s="82"/>
      <c r="K340" s="82"/>
      <c r="L340" s="82"/>
      <c r="M340" s="82"/>
      <c r="N340" s="82"/>
      <c r="O340" s="82"/>
      <c r="P340" s="82"/>
      <c r="Q340" s="82"/>
      <c r="R340" s="82"/>
      <c r="S340" s="82"/>
      <c r="T340" s="82"/>
      <c r="U340" s="82"/>
      <c r="V340" s="83"/>
    </row>
    <row r="341" spans="3:22" s="66" customFormat="1" ht="39" customHeight="1">
      <c r="C341" s="82"/>
      <c r="D341" s="82"/>
      <c r="E341" s="82"/>
      <c r="F341" s="82"/>
      <c r="G341" s="82"/>
      <c r="H341" s="82"/>
      <c r="I341" s="82"/>
      <c r="J341" s="82"/>
      <c r="K341" s="82"/>
      <c r="L341" s="82"/>
      <c r="M341" s="82"/>
      <c r="N341" s="82"/>
      <c r="O341" s="82"/>
      <c r="P341" s="82"/>
      <c r="Q341" s="82"/>
      <c r="R341" s="82"/>
      <c r="S341" s="82"/>
      <c r="T341" s="82"/>
      <c r="U341" s="82"/>
      <c r="V341" s="83"/>
    </row>
    <row r="342" spans="3:22" s="66" customFormat="1" ht="39" customHeight="1">
      <c r="C342" s="82"/>
      <c r="D342" s="82"/>
      <c r="E342" s="82"/>
      <c r="F342" s="82"/>
      <c r="G342" s="82"/>
      <c r="H342" s="82"/>
      <c r="I342" s="82"/>
      <c r="J342" s="82"/>
      <c r="K342" s="82"/>
      <c r="L342" s="82"/>
      <c r="M342" s="82"/>
      <c r="N342" s="82"/>
      <c r="O342" s="82"/>
      <c r="P342" s="82"/>
      <c r="Q342" s="82"/>
      <c r="R342" s="82"/>
      <c r="S342" s="82"/>
      <c r="T342" s="82"/>
      <c r="U342" s="82"/>
      <c r="V342" s="83"/>
    </row>
    <row r="343" spans="3:22" s="66" customFormat="1" ht="39" customHeight="1">
      <c r="C343" s="82"/>
      <c r="D343" s="82"/>
      <c r="E343" s="82"/>
      <c r="F343" s="82"/>
      <c r="G343" s="82"/>
      <c r="H343" s="82"/>
      <c r="I343" s="82"/>
      <c r="J343" s="82"/>
      <c r="K343" s="82"/>
      <c r="L343" s="82"/>
      <c r="M343" s="82"/>
      <c r="N343" s="82"/>
      <c r="O343" s="82"/>
      <c r="P343" s="82"/>
      <c r="Q343" s="82"/>
      <c r="R343" s="82"/>
      <c r="S343" s="82"/>
      <c r="T343" s="82"/>
      <c r="U343" s="82"/>
      <c r="V343" s="83"/>
    </row>
    <row r="344" spans="3:22" s="66" customFormat="1" ht="39" customHeight="1">
      <c r="C344" s="82"/>
      <c r="D344" s="82"/>
      <c r="E344" s="82"/>
      <c r="F344" s="82"/>
      <c r="G344" s="82"/>
      <c r="H344" s="82"/>
      <c r="I344" s="82"/>
      <c r="J344" s="82"/>
      <c r="K344" s="82"/>
      <c r="L344" s="82"/>
      <c r="M344" s="82"/>
      <c r="N344" s="82"/>
      <c r="O344" s="82"/>
      <c r="P344" s="82"/>
      <c r="Q344" s="82"/>
      <c r="R344" s="82"/>
      <c r="S344" s="82"/>
      <c r="T344" s="82"/>
      <c r="U344" s="82"/>
      <c r="V344" s="83"/>
    </row>
    <row r="345" spans="3:22" s="66" customFormat="1" ht="39" customHeight="1">
      <c r="C345" s="82"/>
      <c r="D345" s="82"/>
      <c r="E345" s="82"/>
      <c r="F345" s="82"/>
      <c r="G345" s="82"/>
      <c r="H345" s="82"/>
      <c r="I345" s="82"/>
      <c r="J345" s="82"/>
      <c r="K345" s="82"/>
      <c r="L345" s="82"/>
      <c r="M345" s="82"/>
      <c r="N345" s="82"/>
      <c r="O345" s="82"/>
      <c r="P345" s="82"/>
      <c r="Q345" s="82"/>
      <c r="R345" s="82"/>
      <c r="S345" s="82"/>
      <c r="T345" s="82"/>
      <c r="U345" s="82"/>
      <c r="V345" s="83"/>
    </row>
    <row r="346" spans="3:22" s="66" customFormat="1" ht="39" customHeight="1">
      <c r="C346" s="82"/>
      <c r="D346" s="82"/>
      <c r="E346" s="82"/>
      <c r="F346" s="82"/>
      <c r="G346" s="82"/>
      <c r="H346" s="82"/>
      <c r="I346" s="82"/>
      <c r="J346" s="82"/>
      <c r="K346" s="82"/>
      <c r="L346" s="82"/>
      <c r="M346" s="82"/>
      <c r="N346" s="82"/>
      <c r="O346" s="82"/>
      <c r="P346" s="82"/>
      <c r="Q346" s="82"/>
      <c r="R346" s="82"/>
      <c r="S346" s="82"/>
      <c r="T346" s="82"/>
      <c r="U346" s="82"/>
      <c r="V346" s="83"/>
    </row>
    <row r="347" spans="3:22" s="66" customFormat="1" ht="39" customHeight="1">
      <c r="C347" s="82"/>
      <c r="D347" s="82"/>
      <c r="E347" s="82"/>
      <c r="F347" s="82"/>
      <c r="G347" s="82"/>
      <c r="H347" s="82"/>
      <c r="I347" s="82"/>
      <c r="J347" s="82"/>
      <c r="K347" s="82"/>
      <c r="L347" s="82"/>
      <c r="M347" s="82"/>
      <c r="N347" s="82"/>
      <c r="O347" s="82"/>
      <c r="P347" s="82"/>
      <c r="Q347" s="82"/>
      <c r="R347" s="82"/>
      <c r="S347" s="82"/>
      <c r="T347" s="82"/>
      <c r="U347" s="82"/>
      <c r="V347" s="83"/>
    </row>
    <row r="348" spans="3:22" s="66" customFormat="1" ht="39" customHeight="1">
      <c r="C348" s="82"/>
      <c r="D348" s="82"/>
      <c r="E348" s="82"/>
      <c r="F348" s="82"/>
      <c r="G348" s="82"/>
      <c r="H348" s="82"/>
      <c r="I348" s="82"/>
      <c r="J348" s="82"/>
      <c r="K348" s="82"/>
      <c r="L348" s="82"/>
      <c r="M348" s="82"/>
      <c r="N348" s="82"/>
      <c r="O348" s="82"/>
      <c r="P348" s="82"/>
      <c r="Q348" s="82"/>
      <c r="R348" s="82"/>
      <c r="S348" s="82"/>
      <c r="T348" s="82"/>
      <c r="U348" s="82"/>
      <c r="V348" s="83"/>
    </row>
    <row r="349" spans="3:22" s="66" customFormat="1" ht="39" customHeight="1">
      <c r="C349" s="82"/>
      <c r="D349" s="82"/>
      <c r="E349" s="82"/>
      <c r="F349" s="82"/>
      <c r="G349" s="82"/>
      <c r="H349" s="82"/>
      <c r="I349" s="82"/>
      <c r="J349" s="82"/>
      <c r="K349" s="82"/>
      <c r="L349" s="82"/>
      <c r="M349" s="82"/>
      <c r="N349" s="82"/>
      <c r="O349" s="82"/>
      <c r="P349" s="82"/>
      <c r="Q349" s="82"/>
      <c r="R349" s="82"/>
      <c r="S349" s="82"/>
      <c r="T349" s="82"/>
      <c r="U349" s="82"/>
      <c r="V349" s="83"/>
    </row>
    <row r="350" spans="3:22" s="66" customFormat="1" ht="39" customHeight="1">
      <c r="C350" s="82"/>
      <c r="D350" s="82"/>
      <c r="E350" s="82"/>
      <c r="F350" s="82"/>
      <c r="G350" s="82"/>
      <c r="H350" s="82"/>
      <c r="I350" s="82"/>
      <c r="J350" s="82"/>
      <c r="K350" s="82"/>
      <c r="L350" s="82"/>
      <c r="M350" s="82"/>
      <c r="N350" s="82"/>
      <c r="O350" s="82"/>
      <c r="P350" s="82"/>
      <c r="Q350" s="82"/>
      <c r="R350" s="82"/>
      <c r="S350" s="82"/>
      <c r="T350" s="82"/>
      <c r="U350" s="82"/>
      <c r="V350" s="83"/>
    </row>
    <row r="351" spans="3:22" s="66" customFormat="1" ht="39" customHeight="1">
      <c r="C351" s="82"/>
      <c r="D351" s="82"/>
      <c r="E351" s="82"/>
      <c r="F351" s="82"/>
      <c r="G351" s="82"/>
      <c r="H351" s="82"/>
      <c r="I351" s="82"/>
      <c r="J351" s="82"/>
      <c r="K351" s="82"/>
      <c r="L351" s="82"/>
      <c r="M351" s="82"/>
      <c r="N351" s="82"/>
      <c r="O351" s="82"/>
      <c r="P351" s="82"/>
      <c r="Q351" s="82"/>
      <c r="R351" s="82"/>
      <c r="S351" s="82"/>
      <c r="T351" s="82"/>
      <c r="U351" s="82"/>
      <c r="V351" s="83"/>
    </row>
    <row r="352" spans="3:22" s="66" customFormat="1" ht="39" customHeight="1">
      <c r="C352" s="82"/>
      <c r="D352" s="82"/>
      <c r="E352" s="82"/>
      <c r="F352" s="82"/>
      <c r="G352" s="82"/>
      <c r="H352" s="82"/>
      <c r="I352" s="82"/>
      <c r="J352" s="82"/>
      <c r="K352" s="82"/>
      <c r="L352" s="82"/>
      <c r="M352" s="82"/>
      <c r="N352" s="82"/>
      <c r="O352" s="82"/>
      <c r="P352" s="82"/>
      <c r="Q352" s="82"/>
      <c r="R352" s="82"/>
      <c r="S352" s="82"/>
      <c r="T352" s="82"/>
      <c r="U352" s="82"/>
      <c r="V352" s="83"/>
    </row>
    <row r="353" spans="3:22" s="66" customFormat="1" ht="39" customHeight="1">
      <c r="C353" s="82"/>
      <c r="D353" s="82"/>
      <c r="E353" s="82"/>
      <c r="F353" s="82"/>
      <c r="G353" s="82"/>
      <c r="H353" s="82"/>
      <c r="I353" s="82"/>
      <c r="J353" s="82"/>
      <c r="K353" s="82"/>
      <c r="L353" s="82"/>
      <c r="M353" s="82"/>
      <c r="N353" s="82"/>
      <c r="O353" s="82"/>
      <c r="P353" s="82"/>
      <c r="Q353" s="82"/>
      <c r="R353" s="82"/>
      <c r="S353" s="82"/>
      <c r="T353" s="82"/>
      <c r="U353" s="82"/>
      <c r="V353" s="83"/>
    </row>
    <row r="354" spans="3:22" s="66" customFormat="1" ht="39" customHeight="1">
      <c r="C354" s="82"/>
      <c r="D354" s="82"/>
      <c r="E354" s="82"/>
      <c r="F354" s="82"/>
      <c r="G354" s="82"/>
      <c r="H354" s="82"/>
      <c r="I354" s="82"/>
      <c r="J354" s="82"/>
      <c r="K354" s="82"/>
      <c r="L354" s="82"/>
      <c r="M354" s="82"/>
      <c r="N354" s="82"/>
      <c r="O354" s="82"/>
      <c r="P354" s="82"/>
      <c r="Q354" s="82"/>
      <c r="R354" s="82"/>
      <c r="S354" s="82"/>
      <c r="T354" s="82"/>
      <c r="U354" s="82"/>
      <c r="V354" s="83"/>
    </row>
    <row r="355" spans="3:22" s="66" customFormat="1" ht="39" customHeight="1">
      <c r="C355" s="82"/>
      <c r="D355" s="82"/>
      <c r="E355" s="82"/>
      <c r="F355" s="82"/>
      <c r="G355" s="82"/>
      <c r="H355" s="82"/>
      <c r="I355" s="82"/>
      <c r="J355" s="82"/>
      <c r="K355" s="82"/>
      <c r="L355" s="82"/>
      <c r="M355" s="82"/>
      <c r="N355" s="82"/>
      <c r="O355" s="82"/>
      <c r="P355" s="82"/>
      <c r="Q355" s="82"/>
      <c r="R355" s="82"/>
      <c r="S355" s="82"/>
      <c r="T355" s="82"/>
      <c r="U355" s="82"/>
      <c r="V355" s="83"/>
    </row>
    <row r="356" spans="3:22" s="66" customFormat="1" ht="39" customHeight="1">
      <c r="C356" s="82"/>
      <c r="D356" s="82"/>
      <c r="E356" s="82"/>
      <c r="F356" s="82"/>
      <c r="G356" s="82"/>
      <c r="H356" s="82"/>
      <c r="I356" s="82"/>
      <c r="J356" s="82"/>
      <c r="K356" s="82"/>
      <c r="L356" s="82"/>
      <c r="M356" s="82"/>
      <c r="N356" s="82"/>
      <c r="O356" s="82"/>
      <c r="P356" s="82"/>
      <c r="Q356" s="82"/>
      <c r="R356" s="82"/>
      <c r="S356" s="82"/>
      <c r="T356" s="82"/>
      <c r="U356" s="82"/>
      <c r="V356" s="83"/>
    </row>
    <row r="357" spans="3:22" s="66" customFormat="1" ht="39" customHeight="1">
      <c r="C357" s="82"/>
      <c r="D357" s="82"/>
      <c r="E357" s="82"/>
      <c r="F357" s="82"/>
      <c r="G357" s="82"/>
      <c r="H357" s="82"/>
      <c r="I357" s="82"/>
      <c r="J357" s="82"/>
      <c r="K357" s="82"/>
      <c r="L357" s="82"/>
      <c r="M357" s="82"/>
      <c r="N357" s="82"/>
      <c r="O357" s="82"/>
      <c r="P357" s="82"/>
      <c r="Q357" s="82"/>
      <c r="R357" s="82"/>
      <c r="S357" s="82"/>
      <c r="T357" s="82"/>
      <c r="U357" s="82"/>
      <c r="V357" s="83"/>
    </row>
    <row r="358" spans="3:22" s="66" customFormat="1" ht="39" customHeight="1">
      <c r="C358" s="82"/>
      <c r="D358" s="82"/>
      <c r="E358" s="82"/>
      <c r="F358" s="82"/>
      <c r="G358" s="82"/>
      <c r="H358" s="82"/>
      <c r="I358" s="82"/>
      <c r="J358" s="82"/>
      <c r="K358" s="82"/>
      <c r="L358" s="82"/>
      <c r="M358" s="82"/>
      <c r="N358" s="82"/>
      <c r="O358" s="82"/>
      <c r="P358" s="82"/>
      <c r="Q358" s="82"/>
      <c r="R358" s="82"/>
      <c r="S358" s="82"/>
      <c r="T358" s="82"/>
      <c r="U358" s="82"/>
      <c r="V358" s="83"/>
    </row>
    <row r="359" spans="3:22" s="66" customFormat="1" ht="39" customHeight="1">
      <c r="C359" s="82"/>
      <c r="D359" s="82"/>
      <c r="E359" s="82"/>
      <c r="F359" s="82"/>
      <c r="G359" s="82"/>
      <c r="H359" s="82"/>
      <c r="I359" s="82"/>
      <c r="J359" s="82"/>
      <c r="K359" s="82"/>
      <c r="L359" s="82"/>
      <c r="M359" s="82"/>
      <c r="N359" s="82"/>
      <c r="O359" s="82"/>
      <c r="P359" s="82"/>
      <c r="Q359" s="82"/>
      <c r="R359" s="82"/>
      <c r="S359" s="82"/>
      <c r="T359" s="82"/>
      <c r="U359" s="82"/>
      <c r="V359" s="83"/>
    </row>
    <row r="360" spans="3:22" s="66" customFormat="1" ht="39" customHeight="1">
      <c r="C360" s="82"/>
      <c r="D360" s="82"/>
      <c r="E360" s="82"/>
      <c r="F360" s="82"/>
      <c r="G360" s="82"/>
      <c r="H360" s="82"/>
      <c r="I360" s="82"/>
      <c r="J360" s="82"/>
      <c r="K360" s="82"/>
      <c r="L360" s="82"/>
      <c r="M360" s="82"/>
      <c r="N360" s="82"/>
      <c r="O360" s="82"/>
      <c r="P360" s="82"/>
      <c r="Q360" s="82"/>
      <c r="R360" s="82"/>
      <c r="S360" s="82"/>
      <c r="T360" s="82"/>
      <c r="U360" s="82"/>
      <c r="V360" s="83"/>
    </row>
    <row r="361" spans="3:22" s="66" customFormat="1" ht="39" customHeight="1">
      <c r="C361" s="82"/>
      <c r="D361" s="82"/>
      <c r="E361" s="82"/>
      <c r="F361" s="82"/>
      <c r="G361" s="82"/>
      <c r="H361" s="82"/>
      <c r="I361" s="82"/>
      <c r="J361" s="82"/>
      <c r="K361" s="82"/>
      <c r="L361" s="82"/>
      <c r="M361" s="82"/>
      <c r="N361" s="82"/>
      <c r="O361" s="82"/>
      <c r="P361" s="82"/>
      <c r="Q361" s="82"/>
      <c r="R361" s="82"/>
      <c r="S361" s="82"/>
      <c r="T361" s="82"/>
      <c r="U361" s="82"/>
      <c r="V361" s="83"/>
    </row>
    <row r="362" spans="3:22" s="66" customFormat="1" ht="39" customHeight="1">
      <c r="C362" s="82"/>
      <c r="D362" s="82"/>
      <c r="E362" s="82"/>
      <c r="F362" s="82"/>
      <c r="G362" s="82"/>
      <c r="H362" s="82"/>
      <c r="I362" s="82"/>
      <c r="J362" s="82"/>
      <c r="K362" s="82"/>
      <c r="L362" s="82"/>
      <c r="M362" s="82"/>
      <c r="N362" s="82"/>
      <c r="O362" s="82"/>
      <c r="P362" s="82"/>
      <c r="Q362" s="82"/>
      <c r="R362" s="82"/>
      <c r="S362" s="82"/>
      <c r="T362" s="82"/>
      <c r="U362" s="82"/>
      <c r="V362" s="83"/>
    </row>
    <row r="363" spans="3:22" s="66" customFormat="1" ht="39" customHeight="1">
      <c r="C363" s="82"/>
      <c r="D363" s="82"/>
      <c r="E363" s="82"/>
      <c r="F363" s="82"/>
      <c r="G363" s="82"/>
      <c r="H363" s="82"/>
      <c r="I363" s="82"/>
      <c r="J363" s="82"/>
      <c r="K363" s="82"/>
      <c r="L363" s="82"/>
      <c r="M363" s="82"/>
      <c r="N363" s="82"/>
      <c r="O363" s="82"/>
      <c r="P363" s="82"/>
      <c r="Q363" s="82"/>
      <c r="R363" s="82"/>
      <c r="S363" s="82"/>
      <c r="T363" s="82"/>
      <c r="U363" s="82"/>
      <c r="V363" s="83"/>
    </row>
    <row r="364" spans="3:22" s="66" customFormat="1" ht="39" customHeight="1">
      <c r="C364" s="82"/>
      <c r="D364" s="82"/>
      <c r="E364" s="82"/>
      <c r="F364" s="82"/>
      <c r="G364" s="82"/>
      <c r="H364" s="82"/>
      <c r="I364" s="82"/>
      <c r="J364" s="82"/>
      <c r="K364" s="82"/>
      <c r="L364" s="82"/>
      <c r="M364" s="82"/>
      <c r="N364" s="82"/>
      <c r="O364" s="82"/>
      <c r="P364" s="82"/>
      <c r="Q364" s="82"/>
      <c r="R364" s="82"/>
      <c r="S364" s="82"/>
      <c r="T364" s="82"/>
      <c r="U364" s="82"/>
      <c r="V364" s="83"/>
    </row>
    <row r="365" spans="3:22" s="66" customFormat="1" ht="39" customHeight="1">
      <c r="C365" s="82"/>
      <c r="D365" s="82"/>
      <c r="E365" s="82"/>
      <c r="F365" s="82"/>
      <c r="G365" s="82"/>
      <c r="H365" s="82"/>
      <c r="I365" s="82"/>
      <c r="J365" s="82"/>
      <c r="K365" s="82"/>
      <c r="L365" s="82"/>
      <c r="M365" s="82"/>
      <c r="N365" s="82"/>
      <c r="O365" s="82"/>
      <c r="P365" s="82"/>
      <c r="Q365" s="82"/>
      <c r="R365" s="82"/>
      <c r="S365" s="82"/>
      <c r="T365" s="82"/>
      <c r="U365" s="82"/>
      <c r="V365" s="83"/>
    </row>
    <row r="366" spans="3:22" s="66" customFormat="1" ht="39" customHeight="1">
      <c r="C366" s="82"/>
      <c r="D366" s="82"/>
      <c r="E366" s="82"/>
      <c r="F366" s="82"/>
      <c r="G366" s="82"/>
      <c r="H366" s="82"/>
      <c r="I366" s="82"/>
      <c r="J366" s="82"/>
      <c r="K366" s="82"/>
      <c r="L366" s="82"/>
      <c r="M366" s="82"/>
      <c r="N366" s="82"/>
      <c r="O366" s="82"/>
      <c r="P366" s="82"/>
      <c r="Q366" s="82"/>
      <c r="R366" s="82"/>
      <c r="S366" s="82"/>
      <c r="T366" s="82"/>
      <c r="U366" s="82"/>
      <c r="V366" s="83"/>
    </row>
    <row r="367" spans="3:22" s="66" customFormat="1" ht="39" customHeight="1">
      <c r="C367" s="82"/>
      <c r="D367" s="82"/>
      <c r="E367" s="82"/>
      <c r="F367" s="82"/>
      <c r="G367" s="82"/>
      <c r="H367" s="82"/>
      <c r="I367" s="82"/>
      <c r="J367" s="82"/>
      <c r="K367" s="82"/>
      <c r="L367" s="82"/>
      <c r="M367" s="82"/>
      <c r="N367" s="82"/>
      <c r="O367" s="82"/>
      <c r="P367" s="82"/>
      <c r="Q367" s="82"/>
      <c r="R367" s="82"/>
      <c r="S367" s="82"/>
      <c r="T367" s="82"/>
      <c r="U367" s="82"/>
      <c r="V367" s="83"/>
    </row>
    <row r="368" spans="3:22" s="66" customFormat="1" ht="39" customHeight="1">
      <c r="C368" s="82"/>
      <c r="D368" s="82"/>
      <c r="E368" s="82"/>
      <c r="F368" s="82"/>
      <c r="G368" s="82"/>
      <c r="H368" s="82"/>
      <c r="I368" s="82"/>
      <c r="J368" s="82"/>
      <c r="K368" s="82"/>
      <c r="L368" s="82"/>
      <c r="M368" s="82"/>
      <c r="N368" s="82"/>
      <c r="O368" s="82"/>
      <c r="P368" s="82"/>
      <c r="Q368" s="82"/>
      <c r="R368" s="82"/>
      <c r="S368" s="82"/>
      <c r="T368" s="82"/>
      <c r="U368" s="82"/>
      <c r="V368" s="83"/>
    </row>
    <row r="369" spans="3:22" s="66" customFormat="1" ht="39" customHeight="1">
      <c r="C369" s="82"/>
      <c r="D369" s="82"/>
      <c r="E369" s="82"/>
      <c r="F369" s="82"/>
      <c r="G369" s="82"/>
      <c r="H369" s="82"/>
      <c r="I369" s="82"/>
      <c r="J369" s="82"/>
      <c r="K369" s="82"/>
      <c r="L369" s="82"/>
      <c r="M369" s="82"/>
      <c r="N369" s="82"/>
      <c r="O369" s="82"/>
      <c r="P369" s="82"/>
      <c r="Q369" s="82"/>
      <c r="R369" s="82"/>
      <c r="S369" s="82"/>
      <c r="T369" s="82"/>
      <c r="U369" s="82"/>
      <c r="V369" s="83"/>
    </row>
    <row r="370" spans="3:22" s="66" customFormat="1" ht="39" customHeight="1">
      <c r="C370" s="82"/>
      <c r="D370" s="82"/>
      <c r="E370" s="82"/>
      <c r="F370" s="82"/>
      <c r="G370" s="82"/>
      <c r="H370" s="82"/>
      <c r="I370" s="82"/>
      <c r="J370" s="82"/>
      <c r="K370" s="82"/>
      <c r="L370" s="82"/>
      <c r="M370" s="82"/>
      <c r="N370" s="82"/>
      <c r="O370" s="82"/>
      <c r="P370" s="82"/>
      <c r="Q370" s="82"/>
      <c r="R370" s="82"/>
      <c r="S370" s="82"/>
      <c r="T370" s="82"/>
      <c r="U370" s="82"/>
      <c r="V370" s="83"/>
    </row>
    <row r="371" spans="3:22" s="66" customFormat="1" ht="39" customHeight="1">
      <c r="C371" s="82"/>
      <c r="D371" s="82"/>
      <c r="E371" s="82"/>
      <c r="F371" s="82"/>
      <c r="G371" s="82"/>
      <c r="H371" s="82"/>
      <c r="I371" s="82"/>
      <c r="J371" s="82"/>
      <c r="K371" s="82"/>
      <c r="L371" s="82"/>
      <c r="M371" s="82"/>
      <c r="N371" s="82"/>
      <c r="O371" s="82"/>
      <c r="P371" s="82"/>
      <c r="Q371" s="82"/>
      <c r="R371" s="82"/>
      <c r="S371" s="82"/>
      <c r="T371" s="82"/>
      <c r="U371" s="82"/>
      <c r="V371" s="83"/>
    </row>
    <row r="372" spans="3:22" s="66" customFormat="1" ht="39" customHeight="1">
      <c r="C372" s="82"/>
      <c r="D372" s="82"/>
      <c r="E372" s="82"/>
      <c r="F372" s="82"/>
      <c r="G372" s="82"/>
      <c r="H372" s="82"/>
      <c r="I372" s="82"/>
      <c r="J372" s="82"/>
      <c r="K372" s="82"/>
      <c r="L372" s="82"/>
      <c r="M372" s="82"/>
      <c r="N372" s="82"/>
      <c r="O372" s="82"/>
      <c r="P372" s="82"/>
      <c r="Q372" s="82"/>
      <c r="R372" s="82"/>
      <c r="S372" s="82"/>
      <c r="T372" s="82"/>
      <c r="U372" s="82"/>
      <c r="V372" s="83"/>
    </row>
    <row r="373" spans="3:22" s="66" customFormat="1" ht="39" customHeight="1">
      <c r="C373" s="82"/>
      <c r="D373" s="82"/>
      <c r="E373" s="82"/>
      <c r="F373" s="82"/>
      <c r="G373" s="82"/>
      <c r="H373" s="82"/>
      <c r="I373" s="82"/>
      <c r="J373" s="82"/>
      <c r="K373" s="82"/>
      <c r="L373" s="82"/>
      <c r="M373" s="82"/>
      <c r="N373" s="82"/>
      <c r="O373" s="82"/>
      <c r="P373" s="82"/>
      <c r="Q373" s="82"/>
      <c r="R373" s="82"/>
      <c r="S373" s="82"/>
      <c r="T373" s="82"/>
      <c r="U373" s="82"/>
      <c r="V373" s="83"/>
    </row>
    <row r="374" spans="3:22" s="66" customFormat="1" ht="39" customHeight="1">
      <c r="C374" s="82"/>
      <c r="D374" s="82"/>
      <c r="E374" s="82"/>
      <c r="F374" s="82"/>
      <c r="G374" s="82"/>
      <c r="H374" s="82"/>
      <c r="I374" s="82"/>
      <c r="J374" s="82"/>
      <c r="K374" s="82"/>
      <c r="L374" s="82"/>
      <c r="M374" s="82"/>
      <c r="N374" s="82"/>
      <c r="O374" s="82"/>
      <c r="P374" s="82"/>
      <c r="Q374" s="82"/>
      <c r="R374" s="82"/>
      <c r="S374" s="82"/>
      <c r="T374" s="82"/>
      <c r="U374" s="82"/>
      <c r="V374" s="83"/>
    </row>
    <row r="375" spans="3:22" s="66" customFormat="1" ht="39" customHeight="1">
      <c r="C375" s="82"/>
      <c r="D375" s="82"/>
      <c r="E375" s="82"/>
      <c r="F375" s="82"/>
      <c r="G375" s="82"/>
      <c r="H375" s="82"/>
      <c r="I375" s="82"/>
      <c r="J375" s="82"/>
      <c r="K375" s="82"/>
      <c r="L375" s="82"/>
      <c r="M375" s="82"/>
      <c r="N375" s="82"/>
      <c r="O375" s="82"/>
      <c r="P375" s="82"/>
      <c r="Q375" s="82"/>
      <c r="R375" s="82"/>
      <c r="S375" s="82"/>
      <c r="T375" s="82"/>
      <c r="U375" s="82"/>
      <c r="V375" s="83"/>
    </row>
    <row r="376" spans="3:22" s="66" customFormat="1" ht="39" customHeight="1">
      <c r="C376" s="82"/>
      <c r="D376" s="82"/>
      <c r="E376" s="82"/>
      <c r="F376" s="82"/>
      <c r="G376" s="82"/>
      <c r="H376" s="82"/>
      <c r="I376" s="82"/>
      <c r="J376" s="82"/>
      <c r="K376" s="82"/>
      <c r="L376" s="82"/>
      <c r="M376" s="82"/>
      <c r="N376" s="82"/>
      <c r="O376" s="82"/>
      <c r="P376" s="82"/>
      <c r="Q376" s="82"/>
      <c r="R376" s="82"/>
      <c r="S376" s="82"/>
      <c r="T376" s="82"/>
      <c r="U376" s="82"/>
      <c r="V376" s="83"/>
    </row>
    <row r="377" spans="3:22" s="66" customFormat="1" ht="39" customHeight="1">
      <c r="C377" s="82"/>
      <c r="D377" s="82"/>
      <c r="E377" s="82"/>
      <c r="F377" s="82"/>
      <c r="G377" s="82"/>
      <c r="H377" s="82"/>
      <c r="I377" s="82"/>
      <c r="J377" s="82"/>
      <c r="K377" s="82"/>
      <c r="L377" s="82"/>
      <c r="M377" s="82"/>
      <c r="N377" s="82"/>
      <c r="O377" s="82"/>
      <c r="P377" s="82"/>
      <c r="Q377" s="82"/>
      <c r="R377" s="82"/>
      <c r="S377" s="82"/>
      <c r="T377" s="82"/>
      <c r="U377" s="82"/>
      <c r="V377" s="83"/>
    </row>
    <row r="378" spans="3:22" s="66" customFormat="1" ht="39" customHeight="1">
      <c r="C378" s="82"/>
      <c r="D378" s="82"/>
      <c r="E378" s="82"/>
      <c r="F378" s="82"/>
      <c r="G378" s="82"/>
      <c r="H378" s="82"/>
      <c r="I378" s="82"/>
      <c r="J378" s="82"/>
      <c r="K378" s="82"/>
      <c r="L378" s="82"/>
      <c r="M378" s="82"/>
      <c r="N378" s="82"/>
      <c r="O378" s="82"/>
      <c r="P378" s="82"/>
      <c r="Q378" s="82"/>
      <c r="R378" s="82"/>
      <c r="S378" s="82"/>
      <c r="T378" s="82"/>
      <c r="U378" s="82"/>
      <c r="V378" s="83"/>
    </row>
    <row r="379" spans="3:22" s="66" customFormat="1" ht="39" customHeight="1">
      <c r="C379" s="82"/>
      <c r="D379" s="82"/>
      <c r="E379" s="82"/>
      <c r="F379" s="82"/>
      <c r="G379" s="82"/>
      <c r="H379" s="82"/>
      <c r="I379" s="82"/>
      <c r="J379" s="82"/>
      <c r="K379" s="82"/>
      <c r="L379" s="82"/>
      <c r="M379" s="82"/>
      <c r="N379" s="82"/>
      <c r="O379" s="82"/>
      <c r="P379" s="82"/>
      <c r="Q379" s="82"/>
      <c r="R379" s="82"/>
      <c r="S379" s="82"/>
      <c r="T379" s="82"/>
      <c r="U379" s="82"/>
      <c r="V379" s="83"/>
    </row>
    <row r="380" spans="3:22" s="66" customFormat="1" ht="39" customHeight="1">
      <c r="C380" s="82"/>
      <c r="D380" s="82"/>
      <c r="E380" s="82"/>
      <c r="F380" s="82"/>
      <c r="G380" s="82"/>
      <c r="H380" s="82"/>
      <c r="I380" s="82"/>
      <c r="J380" s="82"/>
      <c r="K380" s="82"/>
      <c r="L380" s="82"/>
      <c r="M380" s="82"/>
      <c r="N380" s="82"/>
      <c r="O380" s="82"/>
      <c r="P380" s="82"/>
      <c r="Q380" s="82"/>
      <c r="R380" s="82"/>
      <c r="S380" s="82"/>
      <c r="T380" s="82"/>
      <c r="U380" s="82"/>
      <c r="V380" s="83"/>
    </row>
    <row r="381" spans="3:22" s="66" customFormat="1" ht="39" customHeight="1">
      <c r="C381" s="82"/>
      <c r="D381" s="82"/>
      <c r="E381" s="82"/>
      <c r="F381" s="82"/>
      <c r="G381" s="82"/>
      <c r="H381" s="82"/>
      <c r="I381" s="82"/>
      <c r="J381" s="82"/>
      <c r="K381" s="82"/>
      <c r="L381" s="82"/>
      <c r="M381" s="82"/>
      <c r="N381" s="82"/>
      <c r="O381" s="82"/>
      <c r="P381" s="82"/>
      <c r="Q381" s="82"/>
      <c r="R381" s="82"/>
      <c r="S381" s="82"/>
      <c r="T381" s="82"/>
      <c r="U381" s="82"/>
      <c r="V381" s="83"/>
    </row>
    <row r="382" spans="3:22" s="66" customFormat="1" ht="39" customHeight="1">
      <c r="C382" s="82"/>
      <c r="D382" s="82"/>
      <c r="E382" s="82"/>
      <c r="F382" s="82"/>
      <c r="G382" s="82"/>
      <c r="H382" s="82"/>
      <c r="I382" s="82"/>
      <c r="J382" s="82"/>
      <c r="K382" s="82"/>
      <c r="L382" s="82"/>
      <c r="M382" s="82"/>
      <c r="N382" s="82"/>
      <c r="O382" s="82"/>
      <c r="P382" s="82"/>
      <c r="Q382" s="82"/>
      <c r="R382" s="82"/>
      <c r="S382" s="82"/>
      <c r="T382" s="82"/>
      <c r="U382" s="82"/>
      <c r="V382" s="83"/>
    </row>
    <row r="383" spans="3:22" s="66" customFormat="1" ht="39" customHeight="1">
      <c r="C383" s="82"/>
      <c r="D383" s="82"/>
      <c r="E383" s="82"/>
      <c r="F383" s="82"/>
      <c r="G383" s="82"/>
      <c r="H383" s="82"/>
      <c r="I383" s="82"/>
      <c r="J383" s="82"/>
      <c r="K383" s="82"/>
      <c r="L383" s="82"/>
      <c r="M383" s="82"/>
      <c r="N383" s="82"/>
      <c r="O383" s="82"/>
      <c r="P383" s="82"/>
      <c r="Q383" s="82"/>
      <c r="R383" s="82"/>
      <c r="S383" s="82"/>
      <c r="T383" s="82"/>
      <c r="U383" s="82"/>
      <c r="V383" s="83"/>
    </row>
    <row r="384" spans="3:22" s="66" customFormat="1" ht="39" customHeight="1">
      <c r="C384" s="82"/>
      <c r="D384" s="82"/>
      <c r="E384" s="82"/>
      <c r="F384" s="82"/>
      <c r="G384" s="82"/>
      <c r="H384" s="82"/>
      <c r="I384" s="82"/>
      <c r="J384" s="82"/>
      <c r="K384" s="82"/>
      <c r="L384" s="82"/>
      <c r="M384" s="82"/>
      <c r="N384" s="82"/>
      <c r="O384" s="82"/>
      <c r="P384" s="82"/>
      <c r="Q384" s="82"/>
      <c r="R384" s="82"/>
      <c r="S384" s="82"/>
      <c r="T384" s="82"/>
      <c r="U384" s="82"/>
      <c r="V384" s="83"/>
    </row>
    <row r="385" spans="3:22" s="66" customFormat="1" ht="39" customHeight="1">
      <c r="C385" s="82"/>
      <c r="D385" s="82"/>
      <c r="E385" s="82"/>
      <c r="F385" s="82"/>
      <c r="G385" s="82"/>
      <c r="H385" s="82"/>
      <c r="I385" s="82"/>
      <c r="J385" s="82"/>
      <c r="K385" s="82"/>
      <c r="L385" s="82"/>
      <c r="M385" s="82"/>
      <c r="N385" s="82"/>
      <c r="O385" s="82"/>
      <c r="P385" s="82"/>
      <c r="Q385" s="82"/>
      <c r="R385" s="82"/>
      <c r="S385" s="82"/>
      <c r="T385" s="82"/>
      <c r="U385" s="82"/>
      <c r="V385" s="83"/>
    </row>
    <row r="386" spans="3:22" s="66" customFormat="1" ht="39" customHeight="1">
      <c r="C386" s="82"/>
      <c r="D386" s="82"/>
      <c r="E386" s="82"/>
      <c r="F386" s="82"/>
      <c r="G386" s="82"/>
      <c r="H386" s="82"/>
      <c r="I386" s="82"/>
      <c r="J386" s="82"/>
      <c r="K386" s="82"/>
      <c r="L386" s="82"/>
      <c r="M386" s="82"/>
      <c r="N386" s="82"/>
      <c r="O386" s="82"/>
      <c r="P386" s="82"/>
      <c r="Q386" s="82"/>
      <c r="R386" s="82"/>
      <c r="S386" s="82"/>
      <c r="T386" s="82"/>
      <c r="U386" s="82"/>
      <c r="V386" s="83"/>
    </row>
    <row r="387" spans="3:22" s="66" customFormat="1" ht="39" customHeight="1">
      <c r="C387" s="82"/>
      <c r="D387" s="82"/>
      <c r="E387" s="82"/>
      <c r="F387" s="82"/>
      <c r="G387" s="82"/>
      <c r="H387" s="82"/>
      <c r="I387" s="82"/>
      <c r="J387" s="82"/>
      <c r="K387" s="82"/>
      <c r="L387" s="82"/>
      <c r="M387" s="82"/>
      <c r="N387" s="82"/>
      <c r="O387" s="82"/>
      <c r="P387" s="82"/>
      <c r="Q387" s="82"/>
      <c r="R387" s="82"/>
      <c r="S387" s="82"/>
      <c r="T387" s="82"/>
      <c r="U387" s="82"/>
      <c r="V387" s="83"/>
    </row>
    <row r="388" spans="3:22" s="66" customFormat="1" ht="39" customHeight="1">
      <c r="C388" s="82"/>
      <c r="D388" s="82"/>
      <c r="E388" s="82"/>
      <c r="F388" s="82"/>
      <c r="G388" s="82"/>
      <c r="H388" s="82"/>
      <c r="I388" s="82"/>
      <c r="J388" s="82"/>
      <c r="K388" s="82"/>
      <c r="L388" s="82"/>
      <c r="M388" s="82"/>
      <c r="N388" s="82"/>
      <c r="O388" s="82"/>
      <c r="P388" s="82"/>
      <c r="Q388" s="82"/>
      <c r="R388" s="82"/>
      <c r="S388" s="82"/>
      <c r="T388" s="82"/>
      <c r="U388" s="82"/>
      <c r="V388" s="83"/>
    </row>
    <row r="389" spans="3:22" s="66" customFormat="1" ht="39" customHeight="1">
      <c r="C389" s="82"/>
      <c r="D389" s="82"/>
      <c r="E389" s="82"/>
      <c r="F389" s="82"/>
      <c r="G389" s="82"/>
      <c r="H389" s="82"/>
      <c r="I389" s="82"/>
      <c r="J389" s="82"/>
      <c r="K389" s="82"/>
      <c r="L389" s="82"/>
      <c r="M389" s="82"/>
      <c r="N389" s="82"/>
      <c r="O389" s="82"/>
      <c r="P389" s="82"/>
      <c r="Q389" s="82"/>
      <c r="R389" s="82"/>
      <c r="S389" s="82"/>
      <c r="T389" s="82"/>
      <c r="U389" s="82"/>
      <c r="V389" s="83"/>
    </row>
    <row r="390" spans="3:22" s="66" customFormat="1" ht="39" customHeight="1">
      <c r="C390" s="82"/>
      <c r="D390" s="82"/>
      <c r="E390" s="82"/>
      <c r="F390" s="82"/>
      <c r="G390" s="82"/>
      <c r="H390" s="82"/>
      <c r="I390" s="82"/>
      <c r="J390" s="82"/>
      <c r="K390" s="82"/>
      <c r="L390" s="82"/>
      <c r="M390" s="82"/>
      <c r="N390" s="82"/>
      <c r="O390" s="82"/>
      <c r="P390" s="82"/>
      <c r="Q390" s="82"/>
      <c r="R390" s="82"/>
      <c r="S390" s="82"/>
      <c r="T390" s="82"/>
      <c r="U390" s="82"/>
      <c r="V390" s="83"/>
    </row>
    <row r="391" spans="3:22" s="66" customFormat="1" ht="39" customHeight="1">
      <c r="C391" s="82"/>
      <c r="D391" s="82"/>
      <c r="E391" s="82"/>
      <c r="F391" s="82"/>
      <c r="G391" s="82"/>
      <c r="H391" s="82"/>
      <c r="I391" s="82"/>
      <c r="J391" s="82"/>
      <c r="K391" s="82"/>
      <c r="L391" s="82"/>
      <c r="M391" s="82"/>
      <c r="N391" s="82"/>
      <c r="O391" s="82"/>
      <c r="P391" s="82"/>
      <c r="Q391" s="82"/>
      <c r="R391" s="82"/>
      <c r="S391" s="82"/>
      <c r="T391" s="82"/>
      <c r="U391" s="82"/>
      <c r="V391" s="83"/>
    </row>
    <row r="392" spans="3:22" s="66" customFormat="1" ht="39" customHeight="1">
      <c r="C392" s="82"/>
      <c r="D392" s="82"/>
      <c r="E392" s="82"/>
      <c r="F392" s="82"/>
      <c r="G392" s="82"/>
      <c r="H392" s="82"/>
      <c r="I392" s="82"/>
      <c r="J392" s="82"/>
      <c r="K392" s="82"/>
      <c r="L392" s="82"/>
      <c r="M392" s="82"/>
      <c r="N392" s="82"/>
      <c r="O392" s="82"/>
      <c r="P392" s="82"/>
      <c r="Q392" s="82"/>
      <c r="R392" s="82"/>
      <c r="S392" s="82"/>
      <c r="T392" s="82"/>
      <c r="U392" s="82"/>
      <c r="V392" s="83"/>
    </row>
    <row r="393" spans="3:22" s="66" customFormat="1" ht="39" customHeight="1">
      <c r="C393" s="82"/>
      <c r="D393" s="82"/>
      <c r="E393" s="82"/>
      <c r="F393" s="82"/>
      <c r="G393" s="82"/>
      <c r="H393" s="82"/>
      <c r="I393" s="82"/>
      <c r="J393" s="82"/>
      <c r="K393" s="82"/>
      <c r="L393" s="82"/>
      <c r="M393" s="82"/>
      <c r="N393" s="82"/>
      <c r="O393" s="82"/>
      <c r="P393" s="82"/>
      <c r="Q393" s="82"/>
      <c r="R393" s="82"/>
      <c r="S393" s="82"/>
      <c r="T393" s="82"/>
      <c r="U393" s="82"/>
      <c r="V393" s="83"/>
    </row>
    <row r="394" spans="3:22" s="66" customFormat="1" ht="39" customHeight="1">
      <c r="C394" s="82"/>
      <c r="D394" s="82"/>
      <c r="E394" s="82"/>
      <c r="F394" s="82"/>
      <c r="G394" s="82"/>
      <c r="H394" s="82"/>
      <c r="I394" s="82"/>
      <c r="J394" s="82"/>
      <c r="K394" s="82"/>
      <c r="L394" s="82"/>
      <c r="M394" s="82"/>
      <c r="N394" s="82"/>
      <c r="O394" s="82"/>
      <c r="P394" s="82"/>
      <c r="Q394" s="82"/>
      <c r="R394" s="82"/>
      <c r="S394" s="82"/>
      <c r="T394" s="82"/>
      <c r="U394" s="82"/>
      <c r="V394" s="83"/>
    </row>
    <row r="395" spans="3:22" s="66" customFormat="1" ht="39" customHeight="1">
      <c r="C395" s="82"/>
      <c r="D395" s="82"/>
      <c r="E395" s="82"/>
      <c r="F395" s="82"/>
      <c r="G395" s="82"/>
      <c r="H395" s="82"/>
      <c r="I395" s="82"/>
      <c r="J395" s="82"/>
      <c r="K395" s="82"/>
      <c r="L395" s="82"/>
      <c r="M395" s="82"/>
      <c r="N395" s="82"/>
      <c r="O395" s="82"/>
      <c r="P395" s="82"/>
      <c r="Q395" s="82"/>
      <c r="R395" s="82"/>
      <c r="S395" s="82"/>
      <c r="T395" s="82"/>
      <c r="U395" s="82"/>
      <c r="V395" s="83"/>
    </row>
    <row r="396" spans="3:22" s="66" customFormat="1" ht="39" customHeight="1">
      <c r="C396" s="82"/>
      <c r="D396" s="82"/>
      <c r="E396" s="82"/>
      <c r="F396" s="82"/>
      <c r="G396" s="82"/>
      <c r="H396" s="82"/>
      <c r="I396" s="82"/>
      <c r="J396" s="82"/>
      <c r="K396" s="82"/>
      <c r="L396" s="82"/>
      <c r="M396" s="82"/>
      <c r="N396" s="82"/>
      <c r="O396" s="82"/>
      <c r="P396" s="82"/>
      <c r="Q396" s="82"/>
      <c r="R396" s="82"/>
      <c r="S396" s="82"/>
      <c r="T396" s="82"/>
      <c r="U396" s="82"/>
      <c r="V396" s="83"/>
    </row>
    <row r="397" spans="3:22" s="66" customFormat="1" ht="39" customHeight="1">
      <c r="C397" s="82"/>
      <c r="D397" s="82"/>
      <c r="E397" s="82"/>
      <c r="F397" s="82"/>
      <c r="G397" s="82"/>
      <c r="H397" s="82"/>
      <c r="I397" s="82"/>
      <c r="J397" s="82"/>
      <c r="K397" s="82"/>
      <c r="L397" s="82"/>
      <c r="M397" s="82"/>
      <c r="N397" s="82"/>
      <c r="O397" s="82"/>
      <c r="P397" s="82"/>
      <c r="Q397" s="82"/>
      <c r="R397" s="82"/>
      <c r="S397" s="82"/>
      <c r="T397" s="82"/>
      <c r="U397" s="82"/>
      <c r="V397" s="83"/>
    </row>
    <row r="398" spans="3:22" s="66" customFormat="1" ht="39" customHeight="1">
      <c r="C398" s="82"/>
      <c r="D398" s="82"/>
      <c r="E398" s="82"/>
      <c r="F398" s="82"/>
      <c r="G398" s="82"/>
      <c r="H398" s="82"/>
      <c r="I398" s="82"/>
      <c r="J398" s="82"/>
      <c r="K398" s="82"/>
      <c r="L398" s="82"/>
      <c r="M398" s="82"/>
      <c r="N398" s="82"/>
      <c r="O398" s="82"/>
      <c r="P398" s="82"/>
      <c r="Q398" s="82"/>
      <c r="R398" s="82"/>
      <c r="S398" s="82"/>
      <c r="T398" s="82"/>
      <c r="U398" s="82"/>
      <c r="V398" s="83"/>
    </row>
    <row r="399" spans="3:22" s="66" customFormat="1" ht="39" customHeight="1">
      <c r="C399" s="82"/>
      <c r="D399" s="82"/>
      <c r="E399" s="82"/>
      <c r="F399" s="82"/>
      <c r="G399" s="82"/>
      <c r="H399" s="82"/>
      <c r="I399" s="82"/>
      <c r="J399" s="82"/>
      <c r="K399" s="82"/>
      <c r="L399" s="82"/>
      <c r="M399" s="82"/>
      <c r="N399" s="82"/>
      <c r="O399" s="82"/>
      <c r="P399" s="82"/>
      <c r="Q399" s="82"/>
      <c r="R399" s="82"/>
      <c r="S399" s="82"/>
      <c r="T399" s="82"/>
      <c r="U399" s="82"/>
      <c r="V399" s="83"/>
    </row>
    <row r="400" spans="3:22" s="66" customFormat="1" ht="39" customHeight="1">
      <c r="C400" s="82"/>
      <c r="D400" s="82"/>
      <c r="E400" s="82"/>
      <c r="F400" s="82"/>
      <c r="G400" s="82"/>
      <c r="H400" s="82"/>
      <c r="I400" s="82"/>
      <c r="J400" s="82"/>
      <c r="K400" s="82"/>
      <c r="L400" s="82"/>
      <c r="M400" s="82"/>
      <c r="N400" s="82"/>
      <c r="O400" s="82"/>
      <c r="P400" s="82"/>
      <c r="Q400" s="82"/>
      <c r="R400" s="82"/>
      <c r="S400" s="82"/>
      <c r="T400" s="82"/>
      <c r="U400" s="82"/>
      <c r="V400" s="83"/>
    </row>
    <row r="401" spans="3:22" s="66" customFormat="1" ht="39" customHeight="1">
      <c r="C401" s="82"/>
      <c r="D401" s="82"/>
      <c r="E401" s="82"/>
      <c r="F401" s="82"/>
      <c r="G401" s="82"/>
      <c r="H401" s="82"/>
      <c r="I401" s="82"/>
      <c r="J401" s="82"/>
      <c r="K401" s="82"/>
      <c r="L401" s="82"/>
      <c r="M401" s="82"/>
      <c r="N401" s="82"/>
      <c r="O401" s="82"/>
      <c r="P401" s="82"/>
      <c r="Q401" s="82"/>
      <c r="R401" s="82"/>
      <c r="S401" s="82"/>
      <c r="T401" s="82"/>
      <c r="U401" s="82"/>
      <c r="V401" s="83"/>
    </row>
    <row r="402" spans="3:22" s="66" customFormat="1" ht="39" customHeight="1">
      <c r="C402" s="82"/>
      <c r="D402" s="82"/>
      <c r="E402" s="82"/>
      <c r="F402" s="82"/>
      <c r="G402" s="82"/>
      <c r="H402" s="82"/>
      <c r="I402" s="82"/>
      <c r="J402" s="82"/>
      <c r="K402" s="82"/>
      <c r="L402" s="82"/>
      <c r="M402" s="82"/>
      <c r="N402" s="82"/>
      <c r="O402" s="82"/>
      <c r="P402" s="82"/>
      <c r="Q402" s="82"/>
      <c r="R402" s="82"/>
      <c r="S402" s="82"/>
      <c r="T402" s="82"/>
      <c r="U402" s="82"/>
      <c r="V402" s="83"/>
    </row>
    <row r="403" spans="3:22" s="66" customFormat="1" ht="39" customHeight="1">
      <c r="C403" s="82"/>
      <c r="D403" s="82"/>
      <c r="E403" s="82"/>
      <c r="F403" s="82"/>
      <c r="G403" s="82"/>
      <c r="H403" s="82"/>
      <c r="I403" s="82"/>
      <c r="J403" s="82"/>
      <c r="K403" s="82"/>
      <c r="L403" s="82"/>
      <c r="M403" s="82"/>
      <c r="N403" s="82"/>
      <c r="O403" s="82"/>
      <c r="P403" s="82"/>
      <c r="Q403" s="82"/>
      <c r="R403" s="82"/>
      <c r="S403" s="82"/>
      <c r="T403" s="82"/>
      <c r="U403" s="82"/>
      <c r="V403" s="83"/>
    </row>
    <row r="404" spans="3:22" s="66" customFormat="1" ht="39" customHeight="1">
      <c r="C404" s="82"/>
      <c r="D404" s="82"/>
      <c r="E404" s="82"/>
      <c r="F404" s="82"/>
      <c r="G404" s="82"/>
      <c r="H404" s="82"/>
      <c r="I404" s="82"/>
      <c r="J404" s="82"/>
      <c r="K404" s="82"/>
      <c r="L404" s="82"/>
      <c r="M404" s="82"/>
      <c r="N404" s="82"/>
      <c r="O404" s="82"/>
      <c r="P404" s="82"/>
      <c r="Q404" s="82"/>
      <c r="R404" s="82"/>
      <c r="S404" s="82"/>
      <c r="T404" s="82"/>
      <c r="U404" s="82"/>
      <c r="V404" s="83"/>
    </row>
    <row r="405" spans="3:22" s="66" customFormat="1" ht="39" customHeight="1">
      <c r="C405" s="82"/>
      <c r="D405" s="82"/>
      <c r="E405" s="82"/>
      <c r="F405" s="82"/>
      <c r="G405" s="82"/>
      <c r="H405" s="82"/>
      <c r="I405" s="82"/>
      <c r="J405" s="82"/>
      <c r="K405" s="82"/>
      <c r="L405" s="82"/>
      <c r="M405" s="82"/>
      <c r="N405" s="82"/>
      <c r="O405" s="82"/>
      <c r="P405" s="82"/>
      <c r="Q405" s="82"/>
      <c r="R405" s="82"/>
      <c r="S405" s="82"/>
      <c r="T405" s="82"/>
      <c r="U405" s="82"/>
      <c r="V405" s="83"/>
    </row>
    <row r="406" spans="3:22" s="66" customFormat="1" ht="39" customHeight="1">
      <c r="C406" s="82"/>
      <c r="D406" s="82"/>
      <c r="E406" s="82"/>
      <c r="F406" s="82"/>
      <c r="G406" s="82"/>
      <c r="H406" s="82"/>
      <c r="I406" s="82"/>
      <c r="J406" s="82"/>
      <c r="K406" s="82"/>
      <c r="L406" s="82"/>
      <c r="M406" s="82"/>
      <c r="N406" s="82"/>
      <c r="O406" s="82"/>
      <c r="P406" s="82"/>
      <c r="Q406" s="82"/>
      <c r="R406" s="82"/>
      <c r="S406" s="82"/>
      <c r="T406" s="82"/>
      <c r="U406" s="82"/>
      <c r="V406" s="83"/>
    </row>
    <row r="407" spans="3:22" s="66" customFormat="1" ht="39" customHeight="1">
      <c r="C407" s="82"/>
      <c r="D407" s="82"/>
      <c r="E407" s="82"/>
      <c r="F407" s="82"/>
      <c r="G407" s="82"/>
      <c r="H407" s="82"/>
      <c r="I407" s="82"/>
      <c r="J407" s="82"/>
      <c r="K407" s="82"/>
      <c r="L407" s="82"/>
      <c r="M407" s="82"/>
      <c r="N407" s="82"/>
      <c r="O407" s="82"/>
      <c r="P407" s="82"/>
      <c r="Q407" s="82"/>
      <c r="R407" s="82"/>
      <c r="S407" s="82"/>
      <c r="T407" s="82"/>
      <c r="U407" s="82"/>
      <c r="V407" s="83"/>
    </row>
    <row r="408" spans="3:22" s="66" customFormat="1" ht="39" customHeight="1">
      <c r="C408" s="82"/>
      <c r="D408" s="82"/>
      <c r="E408" s="82"/>
      <c r="F408" s="82"/>
      <c r="G408" s="82"/>
      <c r="H408" s="82"/>
      <c r="I408" s="82"/>
      <c r="J408" s="82"/>
      <c r="K408" s="82"/>
      <c r="L408" s="82"/>
      <c r="M408" s="82"/>
      <c r="N408" s="82"/>
      <c r="O408" s="82"/>
      <c r="P408" s="82"/>
      <c r="Q408" s="82"/>
      <c r="R408" s="82"/>
      <c r="S408" s="82"/>
      <c r="T408" s="82"/>
      <c r="U408" s="82"/>
      <c r="V408" s="83"/>
    </row>
    <row r="409" spans="3:22" s="66" customFormat="1" ht="39" customHeight="1">
      <c r="C409" s="82"/>
      <c r="D409" s="82"/>
      <c r="E409" s="82"/>
      <c r="F409" s="82"/>
      <c r="G409" s="82"/>
      <c r="H409" s="82"/>
      <c r="I409" s="82"/>
      <c r="J409" s="82"/>
      <c r="K409" s="82"/>
      <c r="L409" s="82"/>
      <c r="M409" s="82"/>
      <c r="N409" s="82"/>
      <c r="O409" s="82"/>
      <c r="P409" s="82"/>
      <c r="Q409" s="82"/>
      <c r="R409" s="82"/>
      <c r="S409" s="82"/>
      <c r="T409" s="82"/>
      <c r="U409" s="82"/>
      <c r="V409" s="83"/>
    </row>
    <row r="410" spans="3:22" s="66" customFormat="1" ht="39" customHeight="1">
      <c r="C410" s="82"/>
      <c r="D410" s="82"/>
      <c r="E410" s="82"/>
      <c r="F410" s="82"/>
      <c r="G410" s="82"/>
      <c r="H410" s="82"/>
      <c r="I410" s="82"/>
      <c r="J410" s="82"/>
      <c r="K410" s="82"/>
      <c r="L410" s="82"/>
      <c r="M410" s="82"/>
      <c r="N410" s="82"/>
      <c r="O410" s="82"/>
      <c r="P410" s="82"/>
      <c r="Q410" s="82"/>
      <c r="R410" s="82"/>
      <c r="S410" s="82"/>
      <c r="T410" s="82"/>
      <c r="U410" s="82"/>
      <c r="V410" s="83"/>
    </row>
    <row r="411" spans="3:22" s="66" customFormat="1" ht="39" customHeight="1">
      <c r="C411" s="82"/>
      <c r="D411" s="82"/>
      <c r="E411" s="82"/>
      <c r="F411" s="82"/>
      <c r="G411" s="82"/>
      <c r="H411" s="82"/>
      <c r="I411" s="82"/>
      <c r="J411" s="82"/>
      <c r="K411" s="82"/>
      <c r="L411" s="82"/>
      <c r="M411" s="82"/>
      <c r="N411" s="82"/>
      <c r="O411" s="82"/>
      <c r="P411" s="82"/>
      <c r="Q411" s="82"/>
      <c r="R411" s="82"/>
      <c r="S411" s="82"/>
      <c r="T411" s="82"/>
      <c r="U411" s="82"/>
      <c r="V411" s="83"/>
    </row>
    <row r="412" spans="3:22" s="66" customFormat="1" ht="39" customHeight="1">
      <c r="C412" s="82"/>
      <c r="D412" s="82"/>
      <c r="E412" s="82"/>
      <c r="F412" s="82"/>
      <c r="G412" s="82"/>
      <c r="H412" s="82"/>
      <c r="I412" s="82"/>
      <c r="J412" s="82"/>
      <c r="K412" s="82"/>
      <c r="L412" s="82"/>
      <c r="M412" s="82"/>
      <c r="N412" s="82"/>
      <c r="O412" s="82"/>
      <c r="P412" s="82"/>
      <c r="Q412" s="82"/>
      <c r="R412" s="82"/>
      <c r="S412" s="82"/>
      <c r="T412" s="82"/>
      <c r="U412" s="82"/>
      <c r="V412" s="83"/>
    </row>
    <row r="413" spans="3:22" s="66" customFormat="1" ht="39" customHeight="1">
      <c r="C413" s="82"/>
      <c r="D413" s="82"/>
      <c r="E413" s="82"/>
      <c r="F413" s="82"/>
      <c r="G413" s="82"/>
      <c r="H413" s="82"/>
      <c r="I413" s="82"/>
      <c r="J413" s="82"/>
      <c r="K413" s="82"/>
      <c r="L413" s="82"/>
      <c r="M413" s="82"/>
      <c r="N413" s="82"/>
      <c r="O413" s="82"/>
      <c r="P413" s="82"/>
      <c r="Q413" s="82"/>
      <c r="R413" s="82"/>
      <c r="S413" s="82"/>
      <c r="T413" s="82"/>
      <c r="U413" s="82"/>
      <c r="V413" s="83"/>
    </row>
    <row r="414" spans="3:22" s="66" customFormat="1" ht="39" customHeight="1">
      <c r="C414" s="82"/>
      <c r="D414" s="82"/>
      <c r="E414" s="82"/>
      <c r="F414" s="82"/>
      <c r="G414" s="82"/>
      <c r="H414" s="82"/>
      <c r="I414" s="82"/>
      <c r="J414" s="82"/>
      <c r="K414" s="82"/>
      <c r="L414" s="82"/>
      <c r="M414" s="82"/>
      <c r="N414" s="82"/>
      <c r="O414" s="82"/>
      <c r="P414" s="82"/>
      <c r="Q414" s="82"/>
      <c r="R414" s="82"/>
      <c r="S414" s="82"/>
      <c r="T414" s="82"/>
      <c r="U414" s="82"/>
      <c r="V414" s="83"/>
    </row>
    <row r="415" spans="3:22" s="66" customFormat="1" ht="39" customHeight="1">
      <c r="C415" s="82"/>
      <c r="D415" s="82"/>
      <c r="E415" s="82"/>
      <c r="F415" s="82"/>
      <c r="G415" s="82"/>
      <c r="H415" s="82"/>
      <c r="I415" s="82"/>
      <c r="J415" s="82"/>
      <c r="K415" s="82"/>
      <c r="L415" s="82"/>
      <c r="M415" s="82"/>
      <c r="N415" s="82"/>
      <c r="O415" s="82"/>
      <c r="P415" s="82"/>
      <c r="Q415" s="82"/>
      <c r="R415" s="82"/>
      <c r="S415" s="82"/>
      <c r="T415" s="82"/>
      <c r="U415" s="82"/>
      <c r="V415" s="83"/>
    </row>
    <row r="416" spans="3:22" s="66" customFormat="1" ht="39" customHeight="1">
      <c r="C416" s="82"/>
      <c r="D416" s="82"/>
      <c r="E416" s="82"/>
      <c r="F416" s="82"/>
      <c r="G416" s="82"/>
      <c r="H416" s="82"/>
      <c r="I416" s="82"/>
      <c r="J416" s="82"/>
      <c r="K416" s="82"/>
      <c r="L416" s="82"/>
      <c r="M416" s="82"/>
      <c r="N416" s="82"/>
      <c r="O416" s="82"/>
      <c r="P416" s="82"/>
      <c r="Q416" s="82"/>
      <c r="R416" s="82"/>
      <c r="S416" s="82"/>
      <c r="T416" s="82"/>
      <c r="U416" s="82"/>
      <c r="V416" s="83"/>
    </row>
    <row r="417" spans="3:22" s="66" customFormat="1" ht="39" customHeight="1">
      <c r="C417" s="82"/>
      <c r="D417" s="82"/>
      <c r="E417" s="82"/>
      <c r="F417" s="82"/>
      <c r="G417" s="82"/>
      <c r="H417" s="82"/>
      <c r="I417" s="82"/>
      <c r="J417" s="82"/>
      <c r="K417" s="82"/>
      <c r="L417" s="82"/>
      <c r="M417" s="82"/>
      <c r="N417" s="82"/>
      <c r="O417" s="82"/>
      <c r="P417" s="82"/>
      <c r="Q417" s="82"/>
      <c r="R417" s="82"/>
      <c r="S417" s="82"/>
      <c r="T417" s="82"/>
      <c r="U417" s="82"/>
      <c r="V417" s="83"/>
    </row>
    <row r="418" spans="3:22" s="66" customFormat="1" ht="39" customHeight="1">
      <c r="C418" s="82"/>
      <c r="D418" s="82"/>
      <c r="E418" s="82"/>
      <c r="F418" s="82"/>
      <c r="G418" s="82"/>
      <c r="H418" s="82"/>
      <c r="I418" s="82"/>
      <c r="J418" s="82"/>
      <c r="K418" s="82"/>
      <c r="L418" s="82"/>
      <c r="M418" s="82"/>
      <c r="N418" s="82"/>
      <c r="O418" s="82"/>
      <c r="P418" s="82"/>
      <c r="Q418" s="82"/>
      <c r="R418" s="82"/>
      <c r="S418" s="82"/>
      <c r="T418" s="82"/>
      <c r="U418" s="82"/>
      <c r="V418" s="83"/>
    </row>
    <row r="419" spans="3:22" s="66" customFormat="1" ht="39" customHeight="1">
      <c r="C419" s="82"/>
      <c r="D419" s="82"/>
      <c r="E419" s="82"/>
      <c r="F419" s="82"/>
      <c r="G419" s="82"/>
      <c r="H419" s="82"/>
      <c r="I419" s="82"/>
      <c r="J419" s="82"/>
      <c r="K419" s="82"/>
      <c r="L419" s="82"/>
      <c r="M419" s="82"/>
      <c r="N419" s="82"/>
      <c r="O419" s="82"/>
      <c r="P419" s="82"/>
      <c r="Q419" s="82"/>
      <c r="R419" s="82"/>
      <c r="S419" s="82"/>
      <c r="T419" s="82"/>
      <c r="U419" s="82"/>
      <c r="V419" s="83"/>
    </row>
    <row r="420" spans="3:22" s="66" customFormat="1" ht="39" customHeight="1">
      <c r="C420" s="82"/>
      <c r="D420" s="82"/>
      <c r="E420" s="82"/>
      <c r="F420" s="82"/>
      <c r="G420" s="82"/>
      <c r="H420" s="82"/>
      <c r="I420" s="82"/>
      <c r="J420" s="82"/>
      <c r="K420" s="82"/>
      <c r="L420" s="82"/>
      <c r="M420" s="82"/>
      <c r="N420" s="82"/>
      <c r="O420" s="82"/>
      <c r="P420" s="82"/>
      <c r="Q420" s="82"/>
      <c r="R420" s="82"/>
      <c r="S420" s="82"/>
      <c r="T420" s="82"/>
      <c r="U420" s="82"/>
      <c r="V420" s="83"/>
    </row>
    <row r="421" spans="3:22" s="66" customFormat="1" ht="39" customHeight="1">
      <c r="C421" s="82"/>
      <c r="D421" s="82"/>
      <c r="E421" s="82"/>
      <c r="F421" s="82"/>
      <c r="G421" s="82"/>
      <c r="H421" s="82"/>
      <c r="I421" s="82"/>
      <c r="J421" s="82"/>
      <c r="K421" s="82"/>
      <c r="L421" s="82"/>
      <c r="M421" s="82"/>
      <c r="N421" s="82"/>
      <c r="O421" s="82"/>
      <c r="P421" s="82"/>
      <c r="Q421" s="82"/>
      <c r="R421" s="82"/>
      <c r="S421" s="82"/>
      <c r="T421" s="82"/>
      <c r="U421" s="82"/>
      <c r="V421" s="83"/>
    </row>
    <row r="422" spans="3:22" s="66" customFormat="1" ht="39" customHeight="1">
      <c r="C422" s="82"/>
      <c r="D422" s="82"/>
      <c r="E422" s="82"/>
      <c r="F422" s="82"/>
      <c r="G422" s="82"/>
      <c r="H422" s="82"/>
      <c r="I422" s="82"/>
      <c r="J422" s="82"/>
      <c r="K422" s="82"/>
      <c r="L422" s="82"/>
      <c r="M422" s="82"/>
      <c r="N422" s="82"/>
      <c r="O422" s="82"/>
      <c r="P422" s="82"/>
      <c r="Q422" s="82"/>
      <c r="R422" s="82"/>
      <c r="S422" s="82"/>
      <c r="T422" s="82"/>
      <c r="U422" s="82"/>
      <c r="V422" s="83"/>
    </row>
    <row r="423" spans="3:22" s="66" customFormat="1" ht="39" customHeight="1">
      <c r="C423" s="82"/>
      <c r="D423" s="82"/>
      <c r="E423" s="82"/>
      <c r="F423" s="82"/>
      <c r="G423" s="82"/>
      <c r="H423" s="82"/>
      <c r="I423" s="82"/>
      <c r="J423" s="82"/>
      <c r="K423" s="82"/>
      <c r="L423" s="82"/>
      <c r="M423" s="82"/>
      <c r="N423" s="82"/>
      <c r="O423" s="82"/>
      <c r="P423" s="82"/>
      <c r="Q423" s="82"/>
      <c r="R423" s="82"/>
      <c r="S423" s="82"/>
      <c r="T423" s="82"/>
      <c r="U423" s="82"/>
      <c r="V423" s="83"/>
    </row>
    <row r="424" spans="3:22" s="66" customFormat="1" ht="39" customHeight="1">
      <c r="C424" s="82"/>
      <c r="D424" s="82"/>
      <c r="E424" s="82"/>
      <c r="F424" s="82"/>
      <c r="G424" s="82"/>
      <c r="H424" s="82"/>
      <c r="I424" s="82"/>
      <c r="J424" s="82"/>
      <c r="K424" s="82"/>
      <c r="L424" s="82"/>
      <c r="M424" s="82"/>
      <c r="N424" s="82"/>
      <c r="O424" s="82"/>
      <c r="P424" s="82"/>
      <c r="Q424" s="82"/>
      <c r="R424" s="82"/>
      <c r="S424" s="82"/>
      <c r="T424" s="82"/>
      <c r="U424" s="82"/>
      <c r="V424" s="83"/>
    </row>
    <row r="425" spans="3:22" s="66" customFormat="1" ht="39" customHeight="1">
      <c r="C425" s="82"/>
      <c r="D425" s="82"/>
      <c r="E425" s="82"/>
      <c r="F425" s="82"/>
      <c r="G425" s="82"/>
      <c r="H425" s="82"/>
      <c r="I425" s="82"/>
      <c r="J425" s="82"/>
      <c r="K425" s="82"/>
      <c r="L425" s="82"/>
      <c r="M425" s="82"/>
      <c r="N425" s="82"/>
      <c r="O425" s="82"/>
      <c r="P425" s="82"/>
      <c r="Q425" s="82"/>
      <c r="R425" s="82"/>
      <c r="S425" s="82"/>
      <c r="T425" s="82"/>
      <c r="U425" s="82"/>
      <c r="V425" s="83"/>
    </row>
    <row r="426" spans="3:22" s="66" customFormat="1" ht="39" customHeight="1">
      <c r="C426" s="82"/>
      <c r="D426" s="82"/>
      <c r="E426" s="82"/>
      <c r="F426" s="82"/>
      <c r="G426" s="82"/>
      <c r="H426" s="82"/>
      <c r="I426" s="82"/>
      <c r="J426" s="82"/>
      <c r="K426" s="82"/>
      <c r="L426" s="82"/>
      <c r="M426" s="82"/>
      <c r="N426" s="82"/>
      <c r="O426" s="82"/>
      <c r="P426" s="82"/>
      <c r="Q426" s="82"/>
      <c r="R426" s="82"/>
      <c r="S426" s="82"/>
      <c r="T426" s="82"/>
      <c r="U426" s="82"/>
      <c r="V426" s="83"/>
    </row>
    <row r="427" spans="3:22" s="66" customFormat="1" ht="39" customHeight="1">
      <c r="C427" s="82"/>
      <c r="D427" s="82"/>
      <c r="E427" s="82"/>
      <c r="F427" s="82"/>
      <c r="G427" s="82"/>
      <c r="H427" s="82"/>
      <c r="I427" s="82"/>
      <c r="J427" s="82"/>
      <c r="K427" s="82"/>
      <c r="L427" s="82"/>
      <c r="M427" s="82"/>
      <c r="N427" s="82"/>
      <c r="O427" s="82"/>
      <c r="P427" s="82"/>
      <c r="Q427" s="82"/>
      <c r="R427" s="82"/>
      <c r="S427" s="82"/>
      <c r="T427" s="82"/>
      <c r="U427" s="82"/>
      <c r="V427" s="83"/>
    </row>
    <row r="428" spans="3:22" s="66" customFormat="1" ht="39" customHeight="1">
      <c r="C428" s="82"/>
      <c r="D428" s="82"/>
      <c r="E428" s="82"/>
      <c r="F428" s="82"/>
      <c r="G428" s="82"/>
      <c r="H428" s="82"/>
      <c r="I428" s="82"/>
      <c r="J428" s="82"/>
      <c r="K428" s="82"/>
      <c r="L428" s="82"/>
      <c r="M428" s="82"/>
      <c r="N428" s="82"/>
      <c r="O428" s="82"/>
      <c r="P428" s="82"/>
      <c r="Q428" s="82"/>
      <c r="R428" s="82"/>
      <c r="S428" s="82"/>
      <c r="T428" s="82"/>
      <c r="U428" s="82"/>
      <c r="V428" s="83"/>
    </row>
    <row r="429" spans="3:22" s="66" customFormat="1" ht="39" customHeight="1">
      <c r="C429" s="82"/>
      <c r="D429" s="82"/>
      <c r="E429" s="82"/>
      <c r="F429" s="82"/>
      <c r="G429" s="82"/>
      <c r="H429" s="82"/>
      <c r="I429" s="82"/>
      <c r="J429" s="82"/>
      <c r="K429" s="82"/>
      <c r="L429" s="82"/>
      <c r="M429" s="82"/>
      <c r="N429" s="82"/>
      <c r="O429" s="82"/>
      <c r="P429" s="82"/>
      <c r="Q429" s="82"/>
      <c r="R429" s="82"/>
      <c r="S429" s="82"/>
      <c r="T429" s="82"/>
      <c r="U429" s="82"/>
      <c r="V429" s="83"/>
    </row>
    <row r="430" spans="3:22" s="66" customFormat="1" ht="39" customHeight="1">
      <c r="C430" s="82"/>
      <c r="D430" s="82"/>
      <c r="E430" s="82"/>
      <c r="F430" s="82"/>
      <c r="G430" s="82"/>
      <c r="H430" s="82"/>
      <c r="I430" s="82"/>
      <c r="J430" s="82"/>
      <c r="K430" s="82"/>
      <c r="L430" s="82"/>
      <c r="M430" s="82"/>
      <c r="N430" s="82"/>
      <c r="O430" s="82"/>
      <c r="P430" s="82"/>
      <c r="Q430" s="82"/>
      <c r="R430" s="82"/>
      <c r="S430" s="82"/>
      <c r="T430" s="82"/>
      <c r="U430" s="82"/>
      <c r="V430" s="83"/>
    </row>
    <row r="431" spans="3:22" s="66" customFormat="1" ht="39" customHeight="1">
      <c r="C431" s="82"/>
      <c r="D431" s="82"/>
      <c r="E431" s="82"/>
      <c r="F431" s="82"/>
      <c r="G431" s="82"/>
      <c r="H431" s="82"/>
      <c r="I431" s="82"/>
      <c r="J431" s="82"/>
      <c r="K431" s="82"/>
      <c r="L431" s="82"/>
      <c r="M431" s="82"/>
      <c r="N431" s="82"/>
      <c r="O431" s="82"/>
      <c r="P431" s="82"/>
      <c r="Q431" s="82"/>
      <c r="R431" s="82"/>
      <c r="S431" s="82"/>
      <c r="T431" s="82"/>
      <c r="U431" s="82"/>
      <c r="V431" s="83"/>
    </row>
    <row r="432" spans="3:22" s="66" customFormat="1" ht="39" customHeight="1">
      <c r="C432" s="82"/>
      <c r="D432" s="82"/>
      <c r="E432" s="82"/>
      <c r="F432" s="82"/>
      <c r="G432" s="82"/>
      <c r="H432" s="82"/>
      <c r="I432" s="82"/>
      <c r="J432" s="82"/>
      <c r="K432" s="82"/>
      <c r="L432" s="82"/>
      <c r="M432" s="82"/>
      <c r="N432" s="82"/>
      <c r="O432" s="82"/>
      <c r="P432" s="82"/>
      <c r="Q432" s="82"/>
      <c r="R432" s="82"/>
      <c r="S432" s="82"/>
      <c r="T432" s="82"/>
      <c r="U432" s="82"/>
      <c r="V432" s="83"/>
    </row>
    <row r="433" spans="3:22" s="66" customFormat="1" ht="39" customHeight="1">
      <c r="C433" s="82"/>
      <c r="D433" s="82"/>
      <c r="E433" s="82"/>
      <c r="F433" s="82"/>
      <c r="G433" s="82"/>
      <c r="H433" s="82"/>
      <c r="I433" s="82"/>
      <c r="J433" s="82"/>
      <c r="K433" s="82"/>
      <c r="L433" s="82"/>
      <c r="M433" s="82"/>
      <c r="N433" s="82"/>
      <c r="O433" s="82"/>
      <c r="P433" s="82"/>
      <c r="Q433" s="82"/>
      <c r="R433" s="82"/>
      <c r="S433" s="82"/>
      <c r="T433" s="82"/>
      <c r="U433" s="82"/>
      <c r="V433" s="83"/>
    </row>
    <row r="434" spans="3:22" s="66" customFormat="1" ht="39" customHeight="1">
      <c r="C434" s="82"/>
      <c r="D434" s="82"/>
      <c r="E434" s="82"/>
      <c r="F434" s="82"/>
      <c r="G434" s="82"/>
      <c r="H434" s="82"/>
      <c r="I434" s="82"/>
      <c r="J434" s="82"/>
      <c r="K434" s="82"/>
      <c r="L434" s="82"/>
      <c r="M434" s="82"/>
      <c r="N434" s="82"/>
      <c r="O434" s="82"/>
      <c r="P434" s="82"/>
      <c r="Q434" s="82"/>
      <c r="R434" s="82"/>
      <c r="S434" s="82"/>
      <c r="T434" s="82"/>
      <c r="U434" s="82"/>
      <c r="V434" s="83"/>
    </row>
    <row r="435" spans="3:22" s="66" customFormat="1" ht="39" customHeight="1">
      <c r="C435" s="82"/>
      <c r="D435" s="82"/>
      <c r="E435" s="82"/>
      <c r="F435" s="82"/>
      <c r="G435" s="82"/>
      <c r="H435" s="82"/>
      <c r="I435" s="82"/>
      <c r="J435" s="82"/>
      <c r="K435" s="82"/>
      <c r="L435" s="82"/>
      <c r="M435" s="82"/>
      <c r="N435" s="82"/>
      <c r="O435" s="82"/>
      <c r="P435" s="82"/>
      <c r="Q435" s="82"/>
      <c r="R435" s="82"/>
      <c r="S435" s="82"/>
      <c r="T435" s="82"/>
      <c r="U435" s="82"/>
      <c r="V435" s="83"/>
    </row>
    <row r="436" spans="3:22" s="66" customFormat="1" ht="39" customHeight="1">
      <c r="C436" s="82"/>
      <c r="D436" s="82"/>
      <c r="E436" s="82"/>
      <c r="F436" s="82"/>
      <c r="G436" s="82"/>
      <c r="H436" s="82"/>
      <c r="I436" s="82"/>
      <c r="J436" s="82"/>
      <c r="K436" s="82"/>
      <c r="L436" s="82"/>
      <c r="M436" s="82"/>
      <c r="N436" s="82"/>
      <c r="O436" s="82"/>
      <c r="P436" s="82"/>
      <c r="Q436" s="82"/>
      <c r="R436" s="82"/>
      <c r="S436" s="82"/>
      <c r="T436" s="82"/>
      <c r="U436" s="82"/>
      <c r="V436" s="83"/>
    </row>
    <row r="437" spans="3:22" s="66" customFormat="1" ht="39" customHeight="1">
      <c r="C437" s="82"/>
      <c r="D437" s="82"/>
      <c r="E437" s="82"/>
      <c r="F437" s="82"/>
      <c r="G437" s="82"/>
      <c r="H437" s="82"/>
      <c r="I437" s="82"/>
      <c r="J437" s="82"/>
      <c r="K437" s="82"/>
      <c r="L437" s="82"/>
      <c r="M437" s="82"/>
      <c r="N437" s="82"/>
      <c r="O437" s="82"/>
      <c r="P437" s="82"/>
      <c r="Q437" s="82"/>
      <c r="R437" s="82"/>
      <c r="S437" s="82"/>
      <c r="T437" s="82"/>
      <c r="U437" s="82"/>
      <c r="V437" s="83"/>
    </row>
    <row r="438" spans="3:22" s="66" customFormat="1" ht="39" customHeight="1">
      <c r="C438" s="82"/>
      <c r="D438" s="82"/>
      <c r="E438" s="82"/>
      <c r="F438" s="82"/>
      <c r="G438" s="82"/>
      <c r="H438" s="82"/>
      <c r="I438" s="82"/>
      <c r="J438" s="82"/>
      <c r="K438" s="82"/>
      <c r="L438" s="82"/>
      <c r="M438" s="82"/>
      <c r="N438" s="82"/>
      <c r="O438" s="82"/>
      <c r="P438" s="82"/>
      <c r="Q438" s="82"/>
      <c r="R438" s="82"/>
      <c r="S438" s="82"/>
      <c r="T438" s="82"/>
      <c r="U438" s="82"/>
      <c r="V438" s="83"/>
    </row>
    <row r="439" spans="3:22" s="66" customFormat="1" ht="39" customHeight="1">
      <c r="C439" s="82"/>
      <c r="D439" s="82"/>
      <c r="E439" s="82"/>
      <c r="F439" s="82"/>
      <c r="G439" s="82"/>
      <c r="H439" s="82"/>
      <c r="I439" s="82"/>
      <c r="J439" s="82"/>
      <c r="K439" s="82"/>
      <c r="L439" s="82"/>
      <c r="M439" s="82"/>
      <c r="N439" s="82"/>
      <c r="O439" s="82"/>
      <c r="P439" s="82"/>
      <c r="Q439" s="82"/>
      <c r="R439" s="82"/>
      <c r="S439" s="82"/>
      <c r="T439" s="82"/>
      <c r="U439" s="82"/>
      <c r="V439" s="83"/>
    </row>
    <row r="440" spans="3:22" s="66" customFormat="1" ht="39" customHeight="1">
      <c r="C440" s="82"/>
      <c r="D440" s="82"/>
      <c r="E440" s="82"/>
      <c r="F440" s="82"/>
      <c r="G440" s="82"/>
      <c r="H440" s="82"/>
      <c r="I440" s="82"/>
      <c r="J440" s="82"/>
      <c r="K440" s="82"/>
      <c r="L440" s="82"/>
      <c r="M440" s="82"/>
      <c r="N440" s="82"/>
      <c r="O440" s="82"/>
      <c r="P440" s="82"/>
      <c r="Q440" s="82"/>
      <c r="R440" s="82"/>
      <c r="S440" s="82"/>
      <c r="T440" s="82"/>
      <c r="U440" s="82"/>
      <c r="V440" s="83"/>
    </row>
    <row r="441" spans="3:22" s="66" customFormat="1" ht="39" customHeight="1">
      <c r="C441" s="82"/>
      <c r="D441" s="82"/>
      <c r="E441" s="82"/>
      <c r="F441" s="82"/>
      <c r="G441" s="82"/>
      <c r="H441" s="82"/>
      <c r="I441" s="82"/>
      <c r="J441" s="82"/>
      <c r="K441" s="82"/>
      <c r="L441" s="82"/>
      <c r="M441" s="82"/>
      <c r="N441" s="82"/>
      <c r="O441" s="82"/>
      <c r="P441" s="82"/>
      <c r="Q441" s="82"/>
      <c r="R441" s="82"/>
      <c r="S441" s="82"/>
      <c r="T441" s="82"/>
      <c r="U441" s="82"/>
      <c r="V441" s="83"/>
    </row>
    <row r="442" spans="3:22" s="66" customFormat="1" ht="39" customHeight="1">
      <c r="C442" s="82"/>
      <c r="D442" s="82"/>
      <c r="E442" s="82"/>
      <c r="F442" s="82"/>
      <c r="G442" s="82"/>
      <c r="H442" s="82"/>
      <c r="I442" s="82"/>
      <c r="J442" s="82"/>
      <c r="K442" s="82"/>
      <c r="L442" s="82"/>
      <c r="M442" s="82"/>
      <c r="N442" s="82"/>
      <c r="O442" s="82"/>
      <c r="P442" s="82"/>
      <c r="Q442" s="82"/>
      <c r="R442" s="82"/>
      <c r="S442" s="82"/>
      <c r="T442" s="82"/>
      <c r="U442" s="82"/>
      <c r="V442" s="83"/>
    </row>
    <row r="443" spans="3:22" s="66" customFormat="1" ht="39" customHeight="1">
      <c r="C443" s="82"/>
      <c r="D443" s="82"/>
      <c r="E443" s="82"/>
      <c r="F443" s="82"/>
      <c r="G443" s="82"/>
      <c r="H443" s="82"/>
      <c r="I443" s="82"/>
      <c r="J443" s="82"/>
      <c r="K443" s="82"/>
      <c r="L443" s="82"/>
      <c r="M443" s="82"/>
      <c r="N443" s="82"/>
      <c r="O443" s="82"/>
      <c r="P443" s="82"/>
      <c r="Q443" s="82"/>
      <c r="R443" s="82"/>
      <c r="S443" s="82"/>
      <c r="T443" s="82"/>
      <c r="U443" s="82"/>
      <c r="V443" s="83"/>
    </row>
    <row r="444" spans="3:22" s="66" customFormat="1" ht="39" customHeight="1">
      <c r="C444" s="82"/>
      <c r="D444" s="82"/>
      <c r="E444" s="82"/>
      <c r="F444" s="82"/>
      <c r="G444" s="82"/>
      <c r="H444" s="82"/>
      <c r="I444" s="82"/>
      <c r="J444" s="82"/>
      <c r="K444" s="82"/>
      <c r="L444" s="82"/>
      <c r="M444" s="82"/>
      <c r="N444" s="82"/>
      <c r="O444" s="82"/>
      <c r="P444" s="82"/>
      <c r="Q444" s="82"/>
      <c r="R444" s="82"/>
      <c r="S444" s="82"/>
      <c r="T444" s="82"/>
      <c r="U444" s="82"/>
      <c r="V444" s="83"/>
    </row>
    <row r="445" spans="3:22" s="66" customFormat="1" ht="39" customHeight="1">
      <c r="C445" s="82"/>
      <c r="D445" s="82"/>
      <c r="E445" s="82"/>
      <c r="F445" s="82"/>
      <c r="G445" s="82"/>
      <c r="H445" s="82"/>
      <c r="I445" s="82"/>
      <c r="J445" s="82"/>
      <c r="K445" s="82"/>
      <c r="L445" s="82"/>
      <c r="M445" s="82"/>
      <c r="N445" s="82"/>
      <c r="O445" s="82"/>
      <c r="P445" s="82"/>
      <c r="Q445" s="82"/>
      <c r="R445" s="82"/>
      <c r="S445" s="82"/>
      <c r="T445" s="82"/>
      <c r="U445" s="82"/>
      <c r="V445" s="83"/>
    </row>
    <row r="446" spans="3:22" s="66" customFormat="1" ht="39" customHeight="1">
      <c r="C446" s="82"/>
      <c r="D446" s="82"/>
      <c r="E446" s="82"/>
      <c r="F446" s="82"/>
      <c r="G446" s="82"/>
      <c r="H446" s="82"/>
      <c r="I446" s="82"/>
      <c r="J446" s="82"/>
      <c r="K446" s="82"/>
      <c r="L446" s="82"/>
      <c r="M446" s="82"/>
      <c r="N446" s="82"/>
      <c r="O446" s="82"/>
      <c r="P446" s="82"/>
      <c r="Q446" s="82"/>
      <c r="R446" s="82"/>
      <c r="S446" s="82"/>
      <c r="T446" s="82"/>
      <c r="U446" s="82"/>
      <c r="V446" s="83"/>
    </row>
    <row r="447" spans="3:22" s="66" customFormat="1" ht="39" customHeight="1">
      <c r="C447" s="82"/>
      <c r="D447" s="82"/>
      <c r="E447" s="82"/>
      <c r="F447" s="82"/>
      <c r="G447" s="82"/>
      <c r="H447" s="82"/>
      <c r="I447" s="82"/>
      <c r="J447" s="82"/>
      <c r="K447" s="82"/>
      <c r="L447" s="82"/>
      <c r="M447" s="82"/>
      <c r="N447" s="82"/>
      <c r="O447" s="82"/>
      <c r="P447" s="82"/>
      <c r="Q447" s="82"/>
      <c r="R447" s="82"/>
      <c r="S447" s="82"/>
      <c r="T447" s="82"/>
      <c r="U447" s="82"/>
      <c r="V447" s="83"/>
    </row>
    <row r="448" spans="3:22" s="66" customFormat="1" ht="39" customHeight="1">
      <c r="C448" s="82"/>
      <c r="D448" s="82"/>
      <c r="E448" s="82"/>
      <c r="F448" s="82"/>
      <c r="G448" s="82"/>
      <c r="H448" s="82"/>
      <c r="I448" s="82"/>
      <c r="J448" s="82"/>
      <c r="K448" s="82"/>
      <c r="L448" s="82"/>
      <c r="M448" s="82"/>
      <c r="N448" s="82"/>
      <c r="O448" s="82"/>
      <c r="P448" s="82"/>
      <c r="Q448" s="82"/>
      <c r="R448" s="82"/>
      <c r="S448" s="82"/>
      <c r="T448" s="82"/>
      <c r="U448" s="82"/>
      <c r="V448" s="83"/>
    </row>
    <row r="449" spans="3:22" s="66" customFormat="1" ht="39" customHeight="1">
      <c r="C449" s="82"/>
      <c r="D449" s="82"/>
      <c r="E449" s="82"/>
      <c r="F449" s="82"/>
      <c r="G449" s="82"/>
      <c r="H449" s="82"/>
      <c r="I449" s="82"/>
      <c r="J449" s="82"/>
      <c r="K449" s="82"/>
      <c r="L449" s="82"/>
      <c r="M449" s="82"/>
      <c r="N449" s="82"/>
      <c r="O449" s="82"/>
      <c r="P449" s="82"/>
      <c r="Q449" s="82"/>
      <c r="R449" s="82"/>
      <c r="S449" s="82"/>
      <c r="T449" s="82"/>
      <c r="U449" s="82"/>
      <c r="V449" s="83"/>
    </row>
    <row r="450" spans="3:22" s="66" customFormat="1" ht="39" customHeight="1">
      <c r="C450" s="82"/>
      <c r="D450" s="82"/>
      <c r="E450" s="82"/>
      <c r="F450" s="82"/>
      <c r="G450" s="82"/>
      <c r="H450" s="82"/>
      <c r="I450" s="82"/>
      <c r="J450" s="82"/>
      <c r="K450" s="82"/>
      <c r="L450" s="82"/>
      <c r="M450" s="82"/>
      <c r="N450" s="82"/>
      <c r="O450" s="82"/>
      <c r="P450" s="82"/>
      <c r="Q450" s="82"/>
      <c r="R450" s="82"/>
      <c r="S450" s="82"/>
      <c r="T450" s="82"/>
      <c r="U450" s="82"/>
      <c r="V450" s="83"/>
    </row>
    <row r="451" spans="3:22" s="66" customFormat="1" ht="39" customHeight="1">
      <c r="C451" s="82"/>
      <c r="D451" s="82"/>
      <c r="E451" s="82"/>
      <c r="F451" s="82"/>
      <c r="G451" s="82"/>
      <c r="H451" s="82"/>
      <c r="I451" s="82"/>
      <c r="J451" s="82"/>
      <c r="K451" s="82"/>
      <c r="L451" s="82"/>
      <c r="M451" s="82"/>
      <c r="N451" s="82"/>
      <c r="O451" s="82"/>
      <c r="P451" s="82"/>
      <c r="Q451" s="82"/>
      <c r="R451" s="82"/>
      <c r="S451" s="82"/>
      <c r="T451" s="82"/>
      <c r="U451" s="82"/>
      <c r="V451" s="83"/>
    </row>
    <row r="452" spans="3:22" s="66" customFormat="1" ht="39" customHeight="1">
      <c r="C452" s="82"/>
      <c r="D452" s="82"/>
      <c r="E452" s="82"/>
      <c r="F452" s="82"/>
      <c r="G452" s="82"/>
      <c r="H452" s="82"/>
      <c r="I452" s="82"/>
      <c r="J452" s="82"/>
      <c r="K452" s="82"/>
      <c r="L452" s="82"/>
      <c r="M452" s="82"/>
      <c r="N452" s="82"/>
      <c r="O452" s="82"/>
      <c r="P452" s="82"/>
      <c r="Q452" s="82"/>
      <c r="R452" s="82"/>
      <c r="S452" s="82"/>
      <c r="T452" s="82"/>
      <c r="U452" s="82"/>
      <c r="V452" s="83"/>
    </row>
    <row r="453" spans="3:22" s="66" customFormat="1" ht="39" customHeight="1">
      <c r="C453" s="82"/>
      <c r="D453" s="82"/>
      <c r="E453" s="82"/>
      <c r="F453" s="82"/>
      <c r="G453" s="82"/>
      <c r="H453" s="82"/>
      <c r="I453" s="82"/>
      <c r="J453" s="82"/>
      <c r="K453" s="82"/>
      <c r="L453" s="82"/>
      <c r="M453" s="82"/>
      <c r="N453" s="82"/>
      <c r="O453" s="82"/>
      <c r="P453" s="82"/>
      <c r="Q453" s="82"/>
      <c r="R453" s="82"/>
      <c r="S453" s="82"/>
      <c r="T453" s="82"/>
      <c r="U453" s="82"/>
      <c r="V453" s="83"/>
    </row>
    <row r="454" spans="3:22" s="66" customFormat="1" ht="39" customHeight="1">
      <c r="C454" s="82"/>
      <c r="D454" s="82"/>
      <c r="E454" s="82"/>
      <c r="F454" s="82"/>
      <c r="G454" s="82"/>
      <c r="H454" s="82"/>
      <c r="I454" s="82"/>
      <c r="J454" s="82"/>
      <c r="K454" s="82"/>
      <c r="L454" s="82"/>
      <c r="M454" s="82"/>
      <c r="N454" s="82"/>
      <c r="O454" s="82"/>
      <c r="P454" s="82"/>
      <c r="Q454" s="82"/>
      <c r="R454" s="82"/>
      <c r="S454" s="82"/>
      <c r="T454" s="82"/>
      <c r="U454" s="82"/>
      <c r="V454" s="83"/>
    </row>
    <row r="455" spans="3:22" s="66" customFormat="1" ht="39" customHeight="1">
      <c r="C455" s="82"/>
      <c r="D455" s="82"/>
      <c r="E455" s="82"/>
      <c r="F455" s="82"/>
      <c r="G455" s="82"/>
      <c r="H455" s="82"/>
      <c r="I455" s="82"/>
      <c r="J455" s="82"/>
      <c r="K455" s="82"/>
      <c r="L455" s="82"/>
      <c r="M455" s="82"/>
      <c r="N455" s="82"/>
      <c r="O455" s="82"/>
      <c r="P455" s="82"/>
      <c r="Q455" s="82"/>
      <c r="R455" s="82"/>
      <c r="S455" s="82"/>
      <c r="T455" s="82"/>
      <c r="U455" s="82"/>
      <c r="V455" s="83"/>
    </row>
    <row r="456" spans="3:22" s="66" customFormat="1" ht="39" customHeight="1">
      <c r="C456" s="82"/>
      <c r="D456" s="82"/>
      <c r="E456" s="82"/>
      <c r="F456" s="82"/>
      <c r="G456" s="82"/>
      <c r="H456" s="82"/>
      <c r="I456" s="82"/>
      <c r="J456" s="82"/>
      <c r="K456" s="82"/>
      <c r="L456" s="82"/>
      <c r="M456" s="82"/>
      <c r="N456" s="82"/>
      <c r="O456" s="82"/>
      <c r="P456" s="82"/>
      <c r="Q456" s="82"/>
      <c r="R456" s="82"/>
      <c r="S456" s="82"/>
      <c r="T456" s="82"/>
      <c r="U456" s="82"/>
      <c r="V456" s="83"/>
    </row>
    <row r="457" spans="3:22" s="66" customFormat="1" ht="39" customHeight="1">
      <c r="C457" s="82"/>
      <c r="D457" s="82"/>
      <c r="E457" s="82"/>
      <c r="F457" s="82"/>
      <c r="G457" s="82"/>
      <c r="H457" s="82"/>
      <c r="I457" s="82"/>
      <c r="J457" s="82"/>
      <c r="K457" s="82"/>
      <c r="L457" s="82"/>
      <c r="M457" s="82"/>
      <c r="N457" s="82"/>
      <c r="O457" s="82"/>
      <c r="P457" s="82"/>
      <c r="Q457" s="82"/>
      <c r="R457" s="82"/>
      <c r="S457" s="82"/>
      <c r="T457" s="82"/>
      <c r="U457" s="82"/>
      <c r="V457" s="83"/>
    </row>
    <row r="458" spans="3:22" s="66" customFormat="1" ht="39" customHeight="1">
      <c r="C458" s="82"/>
      <c r="D458" s="82"/>
      <c r="E458" s="82"/>
      <c r="F458" s="82"/>
      <c r="G458" s="82"/>
      <c r="H458" s="82"/>
      <c r="I458" s="82"/>
      <c r="J458" s="82"/>
      <c r="K458" s="82"/>
      <c r="L458" s="82"/>
      <c r="M458" s="82"/>
      <c r="N458" s="82"/>
      <c r="O458" s="82"/>
      <c r="P458" s="82"/>
      <c r="Q458" s="82"/>
      <c r="R458" s="82"/>
      <c r="S458" s="82"/>
      <c r="T458" s="82"/>
      <c r="U458" s="82"/>
      <c r="V458" s="83"/>
    </row>
    <row r="459" spans="3:22" s="66" customFormat="1" ht="39" customHeight="1">
      <c r="C459" s="82"/>
      <c r="D459" s="82"/>
      <c r="E459" s="82"/>
      <c r="F459" s="82"/>
      <c r="G459" s="82"/>
      <c r="H459" s="82"/>
      <c r="I459" s="82"/>
      <c r="J459" s="82"/>
      <c r="K459" s="82"/>
      <c r="L459" s="82"/>
      <c r="M459" s="82"/>
      <c r="N459" s="82"/>
      <c r="O459" s="82"/>
      <c r="P459" s="82"/>
      <c r="Q459" s="82"/>
      <c r="R459" s="82"/>
      <c r="S459" s="82"/>
      <c r="T459" s="82"/>
      <c r="U459" s="82"/>
      <c r="V459" s="83"/>
    </row>
    <row r="460" spans="3:22" s="66" customFormat="1" ht="39" customHeight="1">
      <c r="C460" s="82"/>
      <c r="D460" s="82"/>
      <c r="E460" s="82"/>
      <c r="F460" s="82"/>
      <c r="G460" s="82"/>
      <c r="H460" s="82"/>
      <c r="I460" s="82"/>
      <c r="J460" s="82"/>
      <c r="K460" s="82"/>
      <c r="L460" s="82"/>
      <c r="M460" s="82"/>
      <c r="N460" s="82"/>
      <c r="O460" s="82"/>
      <c r="P460" s="82"/>
      <c r="Q460" s="82"/>
      <c r="R460" s="82"/>
      <c r="S460" s="82"/>
      <c r="T460" s="82"/>
      <c r="U460" s="82"/>
      <c r="V460" s="83"/>
    </row>
    <row r="461" spans="3:22" s="66" customFormat="1" ht="39" customHeight="1">
      <c r="C461" s="82"/>
      <c r="D461" s="82"/>
      <c r="E461" s="82"/>
      <c r="F461" s="82"/>
      <c r="G461" s="82"/>
      <c r="H461" s="82"/>
      <c r="I461" s="82"/>
      <c r="J461" s="82"/>
      <c r="K461" s="82"/>
      <c r="L461" s="82"/>
      <c r="M461" s="82"/>
      <c r="N461" s="82"/>
      <c r="O461" s="82"/>
      <c r="P461" s="82"/>
      <c r="Q461" s="82"/>
      <c r="R461" s="82"/>
      <c r="S461" s="82"/>
      <c r="T461" s="82"/>
      <c r="U461" s="82"/>
      <c r="V461" s="83"/>
    </row>
    <row r="462" spans="3:22" s="66" customFormat="1" ht="39" customHeight="1">
      <c r="C462" s="82"/>
      <c r="D462" s="82"/>
      <c r="E462" s="82"/>
      <c r="F462" s="82"/>
      <c r="G462" s="82"/>
      <c r="H462" s="82"/>
      <c r="I462" s="82"/>
      <c r="J462" s="82"/>
      <c r="K462" s="82"/>
      <c r="L462" s="82"/>
      <c r="M462" s="82"/>
      <c r="N462" s="82"/>
      <c r="O462" s="82"/>
      <c r="P462" s="82"/>
      <c r="Q462" s="82"/>
      <c r="R462" s="82"/>
      <c r="S462" s="82"/>
      <c r="T462" s="82"/>
      <c r="U462" s="82"/>
      <c r="V462" s="83"/>
    </row>
    <row r="463" spans="3:22" s="66" customFormat="1" ht="39" customHeight="1">
      <c r="C463" s="82"/>
      <c r="D463" s="82"/>
      <c r="E463" s="82"/>
      <c r="F463" s="82"/>
      <c r="G463" s="82"/>
      <c r="H463" s="82"/>
      <c r="I463" s="82"/>
      <c r="J463" s="82"/>
      <c r="K463" s="82"/>
      <c r="L463" s="82"/>
      <c r="M463" s="82"/>
      <c r="N463" s="82"/>
      <c r="O463" s="82"/>
      <c r="P463" s="82"/>
      <c r="Q463" s="82"/>
      <c r="R463" s="82"/>
      <c r="S463" s="82"/>
      <c r="T463" s="82"/>
      <c r="U463" s="82"/>
      <c r="V463" s="83"/>
    </row>
    <row r="464" spans="3:22" s="66" customFormat="1" ht="39" customHeight="1">
      <c r="C464" s="82"/>
      <c r="D464" s="82"/>
      <c r="E464" s="82"/>
      <c r="F464" s="82"/>
      <c r="G464" s="82"/>
      <c r="H464" s="82"/>
      <c r="I464" s="82"/>
      <c r="J464" s="82"/>
      <c r="K464" s="82"/>
      <c r="L464" s="82"/>
      <c r="M464" s="82"/>
      <c r="N464" s="82"/>
      <c r="O464" s="82"/>
      <c r="P464" s="82"/>
      <c r="Q464" s="82"/>
      <c r="R464" s="82"/>
      <c r="S464" s="82"/>
      <c r="T464" s="82"/>
      <c r="U464" s="82"/>
      <c r="V464" s="83"/>
    </row>
    <row r="465" spans="3:22" s="66" customFormat="1" ht="39" customHeight="1">
      <c r="C465" s="82"/>
      <c r="D465" s="82"/>
      <c r="E465" s="82"/>
      <c r="F465" s="82"/>
      <c r="G465" s="82"/>
      <c r="H465" s="82"/>
      <c r="I465" s="82"/>
      <c r="J465" s="82"/>
      <c r="K465" s="82"/>
      <c r="L465" s="82"/>
      <c r="M465" s="82"/>
      <c r="N465" s="82"/>
      <c r="O465" s="82"/>
      <c r="P465" s="82"/>
      <c r="Q465" s="82"/>
      <c r="R465" s="82"/>
      <c r="S465" s="82"/>
      <c r="T465" s="82"/>
      <c r="U465" s="82"/>
      <c r="V465" s="83"/>
    </row>
    <row r="466" spans="3:22" s="66" customFormat="1" ht="39" customHeight="1">
      <c r="C466" s="82"/>
      <c r="D466" s="82"/>
      <c r="E466" s="82"/>
      <c r="F466" s="82"/>
      <c r="G466" s="82"/>
      <c r="H466" s="82"/>
      <c r="I466" s="82"/>
      <c r="J466" s="82"/>
      <c r="K466" s="82"/>
      <c r="L466" s="82"/>
      <c r="M466" s="82"/>
      <c r="N466" s="82"/>
      <c r="O466" s="82"/>
      <c r="P466" s="82"/>
      <c r="Q466" s="82"/>
      <c r="R466" s="82"/>
      <c r="S466" s="82"/>
      <c r="T466" s="82"/>
      <c r="U466" s="82"/>
      <c r="V466" s="83"/>
    </row>
    <row r="467" spans="3:22" s="66" customFormat="1" ht="39" customHeight="1">
      <c r="C467" s="82"/>
      <c r="D467" s="82"/>
      <c r="E467" s="82"/>
      <c r="F467" s="82"/>
      <c r="G467" s="82"/>
      <c r="H467" s="82"/>
      <c r="I467" s="82"/>
      <c r="J467" s="82"/>
      <c r="K467" s="82"/>
      <c r="L467" s="82"/>
      <c r="M467" s="82"/>
      <c r="N467" s="82"/>
      <c r="O467" s="82"/>
      <c r="P467" s="82"/>
      <c r="Q467" s="82"/>
      <c r="R467" s="82"/>
      <c r="S467" s="82"/>
      <c r="T467" s="82"/>
      <c r="U467" s="82"/>
      <c r="V467" s="83"/>
    </row>
    <row r="468" spans="3:22" s="66" customFormat="1" ht="39" customHeight="1">
      <c r="C468" s="82"/>
      <c r="D468" s="82"/>
      <c r="E468" s="82"/>
      <c r="F468" s="82"/>
      <c r="G468" s="82"/>
      <c r="H468" s="82"/>
      <c r="I468" s="82"/>
      <c r="J468" s="82"/>
      <c r="K468" s="82"/>
      <c r="L468" s="82"/>
      <c r="M468" s="82"/>
      <c r="N468" s="82"/>
      <c r="O468" s="82"/>
      <c r="P468" s="82"/>
      <c r="Q468" s="82"/>
      <c r="R468" s="82"/>
      <c r="S468" s="82"/>
      <c r="T468" s="82"/>
      <c r="U468" s="82"/>
      <c r="V468" s="83"/>
    </row>
    <row r="469" spans="3:22" s="66" customFormat="1" ht="39" customHeight="1">
      <c r="C469" s="82"/>
      <c r="D469" s="82"/>
      <c r="E469" s="82"/>
      <c r="F469" s="82"/>
      <c r="G469" s="82"/>
      <c r="H469" s="82"/>
      <c r="I469" s="82"/>
      <c r="J469" s="82"/>
      <c r="K469" s="82"/>
      <c r="L469" s="82"/>
      <c r="M469" s="82"/>
      <c r="N469" s="82"/>
      <c r="O469" s="82"/>
      <c r="P469" s="82"/>
      <c r="Q469" s="82"/>
      <c r="R469" s="82"/>
      <c r="S469" s="82"/>
      <c r="T469" s="82"/>
      <c r="U469" s="82"/>
      <c r="V469" s="83"/>
    </row>
    <row r="470" spans="3:22" s="66" customFormat="1" ht="39" customHeight="1">
      <c r="C470" s="82"/>
      <c r="D470" s="82"/>
      <c r="E470" s="82"/>
      <c r="F470" s="82"/>
      <c r="G470" s="82"/>
      <c r="H470" s="82"/>
      <c r="I470" s="82"/>
      <c r="J470" s="82"/>
      <c r="K470" s="82"/>
      <c r="L470" s="82"/>
      <c r="M470" s="82"/>
      <c r="N470" s="82"/>
      <c r="O470" s="82"/>
      <c r="P470" s="82"/>
      <c r="Q470" s="82"/>
      <c r="R470" s="82"/>
      <c r="S470" s="82"/>
      <c r="T470" s="82"/>
      <c r="U470" s="82"/>
      <c r="V470" s="83"/>
    </row>
    <row r="471" spans="3:22" s="66" customFormat="1" ht="39" customHeight="1">
      <c r="C471" s="82"/>
      <c r="D471" s="82"/>
      <c r="E471" s="82"/>
      <c r="F471" s="82"/>
      <c r="G471" s="82"/>
      <c r="H471" s="82"/>
      <c r="I471" s="82"/>
      <c r="J471" s="82"/>
      <c r="K471" s="82"/>
      <c r="L471" s="82"/>
      <c r="M471" s="82"/>
      <c r="N471" s="82"/>
      <c r="O471" s="82"/>
      <c r="P471" s="82"/>
      <c r="Q471" s="82"/>
      <c r="R471" s="82"/>
      <c r="S471" s="82"/>
      <c r="T471" s="82"/>
      <c r="U471" s="82"/>
      <c r="V471" s="83"/>
    </row>
    <row r="472" spans="3:22" s="66" customFormat="1" ht="39" customHeight="1">
      <c r="C472" s="82"/>
      <c r="D472" s="82"/>
      <c r="E472" s="82"/>
      <c r="F472" s="82"/>
      <c r="G472" s="82"/>
      <c r="H472" s="82"/>
      <c r="I472" s="82"/>
      <c r="J472" s="82"/>
      <c r="K472" s="82"/>
      <c r="L472" s="82"/>
      <c r="M472" s="82"/>
      <c r="N472" s="82"/>
      <c r="O472" s="82"/>
      <c r="P472" s="82"/>
      <c r="Q472" s="82"/>
      <c r="R472" s="82"/>
      <c r="S472" s="82"/>
      <c r="T472" s="82"/>
      <c r="U472" s="82"/>
      <c r="V472" s="83"/>
    </row>
    <row r="473" spans="3:22" s="66" customFormat="1" ht="39" customHeight="1">
      <c r="C473" s="82"/>
      <c r="D473" s="82"/>
      <c r="E473" s="82"/>
      <c r="F473" s="82"/>
      <c r="G473" s="82"/>
      <c r="H473" s="82"/>
      <c r="I473" s="82"/>
      <c r="J473" s="82"/>
      <c r="K473" s="82"/>
      <c r="L473" s="82"/>
      <c r="M473" s="82"/>
      <c r="N473" s="82"/>
      <c r="O473" s="82"/>
      <c r="P473" s="82"/>
      <c r="Q473" s="82"/>
      <c r="R473" s="82"/>
      <c r="S473" s="82"/>
      <c r="T473" s="82"/>
      <c r="U473" s="82"/>
      <c r="V473" s="83"/>
    </row>
    <row r="474" spans="3:22" s="66" customFormat="1" ht="39" customHeight="1">
      <c r="C474" s="82"/>
      <c r="D474" s="82"/>
      <c r="E474" s="82"/>
      <c r="F474" s="82"/>
      <c r="G474" s="82"/>
      <c r="H474" s="82"/>
      <c r="I474" s="82"/>
      <c r="J474" s="82"/>
      <c r="K474" s="82"/>
      <c r="L474" s="82"/>
      <c r="M474" s="82"/>
      <c r="N474" s="82"/>
      <c r="O474" s="82"/>
      <c r="P474" s="82"/>
      <c r="Q474" s="82"/>
      <c r="R474" s="82"/>
      <c r="S474" s="82"/>
      <c r="T474" s="82"/>
      <c r="U474" s="82"/>
      <c r="V474" s="83"/>
    </row>
    <row r="475" spans="3:22" s="66" customFormat="1" ht="39" customHeight="1">
      <c r="C475" s="82"/>
      <c r="D475" s="82"/>
      <c r="E475" s="82"/>
      <c r="F475" s="82"/>
      <c r="G475" s="82"/>
      <c r="H475" s="82"/>
      <c r="I475" s="82"/>
      <c r="J475" s="82"/>
      <c r="K475" s="82"/>
      <c r="L475" s="82"/>
      <c r="M475" s="82"/>
      <c r="N475" s="82"/>
      <c r="O475" s="82"/>
      <c r="P475" s="82"/>
      <c r="Q475" s="82"/>
      <c r="R475" s="82"/>
      <c r="S475" s="82"/>
      <c r="T475" s="82"/>
      <c r="U475" s="82"/>
      <c r="V475" s="83"/>
    </row>
    <row r="476" spans="3:22" s="66" customFormat="1" ht="39" customHeight="1">
      <c r="C476" s="82"/>
      <c r="D476" s="82"/>
      <c r="E476" s="82"/>
      <c r="F476" s="82"/>
      <c r="G476" s="82"/>
      <c r="H476" s="82"/>
      <c r="I476" s="82"/>
      <c r="J476" s="82"/>
      <c r="K476" s="82"/>
      <c r="L476" s="82"/>
      <c r="M476" s="82"/>
      <c r="N476" s="82"/>
      <c r="O476" s="82"/>
      <c r="P476" s="82"/>
      <c r="Q476" s="82"/>
      <c r="R476" s="82"/>
      <c r="S476" s="82"/>
      <c r="T476" s="82"/>
      <c r="U476" s="82"/>
      <c r="V476" s="83"/>
    </row>
    <row r="477" spans="3:22" s="66" customFormat="1" ht="39" customHeight="1">
      <c r="C477" s="82"/>
      <c r="D477" s="82"/>
      <c r="E477" s="82"/>
      <c r="F477" s="82"/>
      <c r="G477" s="82"/>
      <c r="H477" s="82"/>
      <c r="I477" s="82"/>
      <c r="J477" s="82"/>
      <c r="K477" s="82"/>
      <c r="L477" s="82"/>
      <c r="M477" s="82"/>
      <c r="N477" s="82"/>
      <c r="O477" s="82"/>
      <c r="P477" s="82"/>
      <c r="Q477" s="82"/>
      <c r="R477" s="82"/>
      <c r="S477" s="82"/>
      <c r="T477" s="82"/>
      <c r="U477" s="82"/>
      <c r="V477" s="83"/>
    </row>
    <row r="478" spans="3:22" s="66" customFormat="1" ht="39" customHeight="1">
      <c r="C478" s="82"/>
      <c r="D478" s="82"/>
      <c r="E478" s="82"/>
      <c r="F478" s="82"/>
      <c r="G478" s="82"/>
      <c r="H478" s="82"/>
      <c r="I478" s="82"/>
      <c r="J478" s="82"/>
      <c r="K478" s="82"/>
      <c r="L478" s="82"/>
      <c r="M478" s="82"/>
      <c r="N478" s="82"/>
      <c r="O478" s="82"/>
      <c r="P478" s="82"/>
      <c r="Q478" s="82"/>
      <c r="R478" s="82"/>
      <c r="S478" s="82"/>
      <c r="T478" s="82"/>
      <c r="U478" s="82"/>
      <c r="V478" s="83"/>
    </row>
    <row r="479" spans="3:22" s="66" customFormat="1" ht="39" customHeight="1">
      <c r="C479" s="82"/>
      <c r="D479" s="82"/>
      <c r="E479" s="82"/>
      <c r="F479" s="82"/>
      <c r="G479" s="82"/>
      <c r="H479" s="82"/>
      <c r="I479" s="82"/>
      <c r="J479" s="82"/>
      <c r="K479" s="82"/>
      <c r="L479" s="82"/>
      <c r="M479" s="82"/>
      <c r="N479" s="82"/>
      <c r="O479" s="82"/>
      <c r="P479" s="82"/>
      <c r="Q479" s="82"/>
      <c r="R479" s="82"/>
      <c r="S479" s="82"/>
      <c r="T479" s="82"/>
      <c r="U479" s="82"/>
      <c r="V479" s="83"/>
    </row>
    <row r="480" spans="3:22" s="66" customFormat="1" ht="39" customHeight="1">
      <c r="C480" s="82"/>
      <c r="D480" s="82"/>
      <c r="E480" s="82"/>
      <c r="F480" s="82"/>
      <c r="G480" s="82"/>
      <c r="H480" s="82"/>
      <c r="I480" s="82"/>
      <c r="J480" s="82"/>
      <c r="K480" s="82"/>
      <c r="L480" s="82"/>
      <c r="M480" s="82"/>
      <c r="N480" s="82"/>
      <c r="O480" s="82"/>
      <c r="P480" s="82"/>
      <c r="Q480" s="82"/>
      <c r="R480" s="82"/>
      <c r="S480" s="82"/>
      <c r="T480" s="82"/>
      <c r="U480" s="82"/>
      <c r="V480" s="83"/>
    </row>
    <row r="481" spans="3:22" s="66" customFormat="1" ht="39" customHeight="1">
      <c r="C481" s="82"/>
      <c r="D481" s="82"/>
      <c r="E481" s="82"/>
      <c r="F481" s="82"/>
      <c r="G481" s="82"/>
      <c r="H481" s="82"/>
      <c r="I481" s="82"/>
      <c r="J481" s="82"/>
      <c r="K481" s="82"/>
      <c r="L481" s="82"/>
      <c r="M481" s="82"/>
      <c r="N481" s="82"/>
      <c r="O481" s="82"/>
      <c r="P481" s="82"/>
      <c r="Q481" s="82"/>
      <c r="R481" s="82"/>
      <c r="S481" s="82"/>
      <c r="T481" s="82"/>
      <c r="U481" s="82"/>
      <c r="V481" s="83"/>
    </row>
    <row r="482" spans="3:22" s="66" customFormat="1" ht="39" customHeight="1">
      <c r="C482" s="82"/>
      <c r="D482" s="82"/>
      <c r="E482" s="82"/>
      <c r="F482" s="82"/>
      <c r="G482" s="82"/>
      <c r="H482" s="82"/>
      <c r="I482" s="82"/>
      <c r="J482" s="82"/>
      <c r="K482" s="82"/>
      <c r="L482" s="82"/>
      <c r="M482" s="82"/>
      <c r="N482" s="82"/>
      <c r="O482" s="82"/>
      <c r="P482" s="82"/>
      <c r="Q482" s="82"/>
      <c r="R482" s="82"/>
      <c r="S482" s="82"/>
      <c r="T482" s="82"/>
      <c r="U482" s="82"/>
      <c r="V482" s="83"/>
    </row>
    <row r="483" spans="3:22" s="66" customFormat="1" ht="39" customHeight="1">
      <c r="C483" s="82"/>
      <c r="D483" s="82"/>
      <c r="E483" s="82"/>
      <c r="F483" s="82"/>
      <c r="G483" s="82"/>
      <c r="H483" s="82"/>
      <c r="I483" s="82"/>
      <c r="J483" s="82"/>
      <c r="K483" s="82"/>
      <c r="L483" s="82"/>
      <c r="M483" s="82"/>
      <c r="N483" s="82"/>
      <c r="O483" s="82"/>
      <c r="P483" s="82"/>
      <c r="Q483" s="82"/>
      <c r="R483" s="82"/>
      <c r="S483" s="82"/>
      <c r="T483" s="82"/>
      <c r="U483" s="82"/>
      <c r="V483" s="83"/>
    </row>
    <row r="484" spans="3:22" s="66" customFormat="1" ht="39" customHeight="1">
      <c r="C484" s="82"/>
      <c r="D484" s="82"/>
      <c r="E484" s="82"/>
      <c r="F484" s="82"/>
      <c r="G484" s="82"/>
      <c r="H484" s="82"/>
      <c r="I484" s="82"/>
      <c r="J484" s="82"/>
      <c r="K484" s="82"/>
      <c r="L484" s="82"/>
      <c r="M484" s="82"/>
      <c r="N484" s="82"/>
      <c r="O484" s="82"/>
      <c r="P484" s="82"/>
      <c r="Q484" s="82"/>
      <c r="R484" s="82"/>
      <c r="S484" s="82"/>
      <c r="T484" s="82"/>
      <c r="U484" s="82"/>
      <c r="V484" s="83"/>
    </row>
    <row r="485" spans="3:22" s="66" customFormat="1" ht="39" customHeight="1">
      <c r="C485" s="82"/>
      <c r="D485" s="82"/>
      <c r="E485" s="82"/>
      <c r="F485" s="82"/>
      <c r="G485" s="82"/>
      <c r="H485" s="82"/>
      <c r="I485" s="82"/>
      <c r="J485" s="82"/>
      <c r="K485" s="82"/>
      <c r="L485" s="82"/>
      <c r="M485" s="82"/>
      <c r="N485" s="82"/>
      <c r="O485" s="82"/>
      <c r="P485" s="82"/>
      <c r="Q485" s="82"/>
      <c r="R485" s="82"/>
      <c r="S485" s="82"/>
      <c r="T485" s="82"/>
      <c r="U485" s="82"/>
      <c r="V485" s="83"/>
    </row>
    <row r="486" spans="3:22" s="66" customFormat="1" ht="39" customHeight="1">
      <c r="C486" s="82"/>
      <c r="D486" s="82"/>
      <c r="E486" s="82"/>
      <c r="F486" s="82"/>
      <c r="G486" s="82"/>
      <c r="H486" s="82"/>
      <c r="I486" s="82"/>
      <c r="J486" s="82"/>
      <c r="K486" s="82"/>
      <c r="L486" s="82"/>
      <c r="M486" s="82"/>
      <c r="N486" s="82"/>
      <c r="O486" s="82"/>
      <c r="P486" s="82"/>
      <c r="Q486" s="82"/>
      <c r="R486" s="82"/>
      <c r="S486" s="82"/>
      <c r="T486" s="82"/>
      <c r="U486" s="82"/>
      <c r="V486" s="83"/>
    </row>
    <row r="487" spans="3:22" s="66" customFormat="1" ht="39" customHeight="1">
      <c r="C487" s="82"/>
      <c r="D487" s="82"/>
      <c r="E487" s="82"/>
      <c r="F487" s="82"/>
      <c r="G487" s="82"/>
      <c r="H487" s="82"/>
      <c r="I487" s="82"/>
      <c r="J487" s="82"/>
      <c r="K487" s="82"/>
      <c r="L487" s="82"/>
      <c r="M487" s="82"/>
      <c r="N487" s="82"/>
      <c r="O487" s="82"/>
      <c r="P487" s="82"/>
      <c r="Q487" s="82"/>
      <c r="R487" s="82"/>
      <c r="S487" s="82"/>
      <c r="T487" s="82"/>
      <c r="U487" s="82"/>
      <c r="V487" s="83"/>
    </row>
    <row r="488" spans="3:22" s="66" customFormat="1" ht="39" customHeight="1">
      <c r="C488" s="82"/>
      <c r="D488" s="82"/>
      <c r="E488" s="82"/>
      <c r="F488" s="82"/>
      <c r="G488" s="82"/>
      <c r="H488" s="82"/>
      <c r="I488" s="82"/>
      <c r="J488" s="82"/>
      <c r="K488" s="82"/>
      <c r="L488" s="82"/>
      <c r="M488" s="82"/>
      <c r="N488" s="82"/>
      <c r="O488" s="82"/>
      <c r="P488" s="82"/>
      <c r="Q488" s="82"/>
      <c r="R488" s="82"/>
      <c r="S488" s="82"/>
      <c r="T488" s="82"/>
      <c r="U488" s="82"/>
      <c r="V488" s="83"/>
    </row>
    <row r="489" spans="3:22" s="66" customFormat="1" ht="39" customHeight="1">
      <c r="C489" s="82"/>
      <c r="D489" s="82"/>
      <c r="E489" s="82"/>
      <c r="F489" s="82"/>
      <c r="G489" s="82"/>
      <c r="H489" s="82"/>
      <c r="I489" s="82"/>
      <c r="J489" s="82"/>
      <c r="K489" s="82"/>
      <c r="L489" s="82"/>
      <c r="M489" s="82"/>
      <c r="N489" s="82"/>
      <c r="O489" s="82"/>
      <c r="P489" s="82"/>
      <c r="Q489" s="82"/>
      <c r="R489" s="82"/>
      <c r="S489" s="82"/>
      <c r="T489" s="82"/>
      <c r="U489" s="82"/>
      <c r="V489" s="83"/>
    </row>
    <row r="490" spans="3:22" s="66" customFormat="1" ht="39" customHeight="1">
      <c r="C490" s="82"/>
      <c r="D490" s="82"/>
      <c r="E490" s="82"/>
      <c r="F490" s="82"/>
      <c r="G490" s="82"/>
      <c r="H490" s="82"/>
      <c r="I490" s="82"/>
      <c r="J490" s="82"/>
      <c r="K490" s="82"/>
      <c r="L490" s="82"/>
      <c r="M490" s="82"/>
      <c r="N490" s="82"/>
      <c r="O490" s="82"/>
      <c r="P490" s="82"/>
      <c r="Q490" s="82"/>
      <c r="R490" s="82"/>
      <c r="S490" s="82"/>
      <c r="T490" s="82"/>
      <c r="U490" s="82"/>
      <c r="V490" s="83"/>
    </row>
    <row r="491" spans="3:22" s="66" customFormat="1" ht="39" customHeight="1">
      <c r="C491" s="82"/>
      <c r="D491" s="82"/>
      <c r="E491" s="82"/>
      <c r="F491" s="82"/>
      <c r="G491" s="82"/>
      <c r="H491" s="82"/>
      <c r="I491" s="82"/>
      <c r="J491" s="82"/>
      <c r="K491" s="82"/>
      <c r="L491" s="82"/>
      <c r="M491" s="82"/>
      <c r="N491" s="82"/>
      <c r="O491" s="82"/>
      <c r="P491" s="82"/>
      <c r="Q491" s="82"/>
      <c r="R491" s="82"/>
      <c r="S491" s="82"/>
      <c r="T491" s="82"/>
      <c r="U491" s="82"/>
      <c r="V491" s="83"/>
    </row>
    <row r="492" spans="3:22" s="66" customFormat="1" ht="39" customHeight="1">
      <c r="C492" s="82"/>
      <c r="D492" s="82"/>
      <c r="E492" s="82"/>
      <c r="F492" s="82"/>
      <c r="G492" s="82"/>
      <c r="H492" s="82"/>
      <c r="I492" s="82"/>
      <c r="J492" s="82"/>
      <c r="K492" s="82"/>
      <c r="L492" s="82"/>
      <c r="M492" s="82"/>
      <c r="N492" s="82"/>
      <c r="O492" s="82"/>
      <c r="P492" s="82"/>
      <c r="Q492" s="82"/>
      <c r="R492" s="82"/>
      <c r="S492" s="82"/>
      <c r="T492" s="82"/>
      <c r="U492" s="82"/>
      <c r="V492" s="83"/>
    </row>
    <row r="493" spans="3:22" s="66" customFormat="1" ht="39" customHeight="1">
      <c r="C493" s="82"/>
      <c r="D493" s="82"/>
      <c r="E493" s="82"/>
      <c r="F493" s="82"/>
      <c r="G493" s="82"/>
      <c r="H493" s="82"/>
      <c r="I493" s="82"/>
      <c r="J493" s="82"/>
      <c r="K493" s="82"/>
      <c r="L493" s="82"/>
      <c r="M493" s="82"/>
      <c r="N493" s="82"/>
      <c r="O493" s="82"/>
      <c r="P493" s="82"/>
      <c r="Q493" s="82"/>
      <c r="R493" s="82"/>
      <c r="S493" s="82"/>
      <c r="T493" s="82"/>
      <c r="U493" s="82"/>
      <c r="V493" s="83"/>
    </row>
    <row r="494" spans="3:22" s="66" customFormat="1" ht="39" customHeight="1">
      <c r="C494" s="82"/>
      <c r="D494" s="82"/>
      <c r="E494" s="82"/>
      <c r="F494" s="82"/>
      <c r="G494" s="82"/>
      <c r="H494" s="82"/>
      <c r="I494" s="82"/>
      <c r="J494" s="82"/>
      <c r="K494" s="82"/>
      <c r="L494" s="82"/>
      <c r="M494" s="82"/>
      <c r="N494" s="82"/>
      <c r="O494" s="82"/>
      <c r="P494" s="82"/>
      <c r="Q494" s="82"/>
      <c r="R494" s="82"/>
      <c r="S494" s="82"/>
      <c r="T494" s="82"/>
      <c r="U494" s="82"/>
      <c r="V494" s="83"/>
    </row>
    <row r="495" spans="3:22" s="66" customFormat="1" ht="39" customHeight="1">
      <c r="C495" s="82"/>
      <c r="D495" s="82"/>
      <c r="E495" s="82"/>
      <c r="F495" s="82"/>
      <c r="G495" s="82"/>
      <c r="H495" s="82"/>
      <c r="I495" s="82"/>
      <c r="J495" s="82"/>
      <c r="K495" s="82"/>
      <c r="L495" s="82"/>
      <c r="M495" s="82"/>
      <c r="N495" s="82"/>
      <c r="O495" s="82"/>
      <c r="P495" s="82"/>
      <c r="Q495" s="82"/>
      <c r="R495" s="82"/>
      <c r="S495" s="82"/>
      <c r="T495" s="82"/>
      <c r="U495" s="82"/>
      <c r="V495" s="83"/>
    </row>
    <row r="496" spans="3:22" s="66" customFormat="1" ht="39" customHeight="1">
      <c r="C496" s="82"/>
      <c r="D496" s="82"/>
      <c r="E496" s="82"/>
      <c r="F496" s="82"/>
      <c r="G496" s="82"/>
      <c r="H496" s="82"/>
      <c r="I496" s="82"/>
      <c r="J496" s="82"/>
      <c r="K496" s="82"/>
      <c r="L496" s="82"/>
      <c r="M496" s="82"/>
      <c r="N496" s="82"/>
      <c r="O496" s="82"/>
      <c r="P496" s="82"/>
      <c r="Q496" s="82"/>
      <c r="R496" s="82"/>
      <c r="S496" s="82"/>
      <c r="T496" s="82"/>
      <c r="U496" s="82"/>
      <c r="V496" s="83"/>
    </row>
    <row r="497" spans="3:22" s="66" customFormat="1" ht="39" customHeight="1">
      <c r="C497" s="82"/>
      <c r="D497" s="82"/>
      <c r="E497" s="82"/>
      <c r="F497" s="82"/>
      <c r="G497" s="82"/>
      <c r="H497" s="82"/>
      <c r="I497" s="82"/>
      <c r="J497" s="82"/>
      <c r="K497" s="82"/>
      <c r="L497" s="82"/>
      <c r="M497" s="82"/>
      <c r="N497" s="82"/>
      <c r="O497" s="82"/>
      <c r="P497" s="82"/>
      <c r="Q497" s="82"/>
      <c r="R497" s="82"/>
      <c r="S497" s="82"/>
      <c r="T497" s="82"/>
      <c r="U497" s="82"/>
      <c r="V497" s="83"/>
    </row>
    <row r="498" spans="3:22" s="66" customFormat="1" ht="39" customHeight="1">
      <c r="C498" s="82"/>
      <c r="D498" s="82"/>
      <c r="E498" s="82"/>
      <c r="F498" s="82"/>
      <c r="G498" s="82"/>
      <c r="H498" s="82"/>
      <c r="I498" s="82"/>
      <c r="J498" s="82"/>
      <c r="K498" s="82"/>
      <c r="L498" s="82"/>
      <c r="M498" s="82"/>
      <c r="N498" s="82"/>
      <c r="O498" s="82"/>
      <c r="P498" s="82"/>
      <c r="Q498" s="82"/>
      <c r="R498" s="82"/>
      <c r="S498" s="82"/>
      <c r="T498" s="82"/>
      <c r="U498" s="82"/>
      <c r="V498" s="83"/>
    </row>
    <row r="499" spans="3:22" s="66" customFormat="1" ht="39" customHeight="1">
      <c r="C499" s="82"/>
      <c r="D499" s="82"/>
      <c r="E499" s="82"/>
      <c r="F499" s="82"/>
      <c r="G499" s="82"/>
      <c r="H499" s="82"/>
      <c r="I499" s="82"/>
      <c r="J499" s="82"/>
      <c r="K499" s="82"/>
      <c r="L499" s="82"/>
      <c r="M499" s="82"/>
      <c r="N499" s="82"/>
      <c r="O499" s="82"/>
      <c r="P499" s="82"/>
      <c r="Q499" s="82"/>
      <c r="R499" s="82"/>
      <c r="S499" s="82"/>
      <c r="T499" s="82"/>
      <c r="U499" s="82"/>
      <c r="V499" s="83"/>
    </row>
    <row r="500" spans="3:22" s="66" customFormat="1" ht="39" customHeight="1">
      <c r="C500" s="82"/>
      <c r="D500" s="82"/>
      <c r="E500" s="82"/>
      <c r="F500" s="82"/>
      <c r="G500" s="82"/>
      <c r="H500" s="82"/>
      <c r="I500" s="82"/>
      <c r="J500" s="82"/>
      <c r="K500" s="82"/>
      <c r="L500" s="82"/>
      <c r="M500" s="82"/>
      <c r="N500" s="82"/>
      <c r="O500" s="82"/>
      <c r="P500" s="82"/>
      <c r="Q500" s="82"/>
      <c r="R500" s="82"/>
      <c r="S500" s="82"/>
      <c r="T500" s="82"/>
      <c r="U500" s="82"/>
      <c r="V500" s="83"/>
    </row>
    <row r="501" spans="3:22" s="66" customFormat="1" ht="39" customHeight="1">
      <c r="C501" s="82"/>
      <c r="D501" s="82"/>
      <c r="E501" s="82"/>
      <c r="F501" s="82"/>
      <c r="G501" s="82"/>
      <c r="H501" s="82"/>
      <c r="I501" s="82"/>
      <c r="J501" s="82"/>
      <c r="K501" s="82"/>
      <c r="L501" s="82"/>
      <c r="M501" s="82"/>
      <c r="N501" s="82"/>
      <c r="O501" s="82"/>
      <c r="P501" s="82"/>
      <c r="Q501" s="82"/>
      <c r="R501" s="82"/>
      <c r="S501" s="82"/>
      <c r="T501" s="82"/>
      <c r="U501" s="82"/>
      <c r="V501" s="83"/>
    </row>
    <row r="502" spans="3:22" s="66" customFormat="1" ht="39" customHeight="1">
      <c r="C502" s="82"/>
      <c r="D502" s="82"/>
      <c r="E502" s="82"/>
      <c r="F502" s="82"/>
      <c r="G502" s="82"/>
      <c r="H502" s="82"/>
      <c r="I502" s="82"/>
      <c r="J502" s="82"/>
      <c r="K502" s="82"/>
      <c r="L502" s="82"/>
      <c r="M502" s="82"/>
      <c r="N502" s="82"/>
      <c r="O502" s="82"/>
      <c r="P502" s="82"/>
      <c r="Q502" s="82"/>
      <c r="R502" s="82"/>
      <c r="S502" s="82"/>
      <c r="T502" s="82"/>
      <c r="U502" s="82"/>
      <c r="V502" s="83"/>
    </row>
    <row r="503" spans="3:22" s="66" customFormat="1" ht="39" customHeight="1">
      <c r="C503" s="82"/>
      <c r="D503" s="82"/>
      <c r="E503" s="82"/>
      <c r="F503" s="82"/>
      <c r="G503" s="82"/>
      <c r="H503" s="82"/>
      <c r="I503" s="82"/>
      <c r="J503" s="82"/>
      <c r="K503" s="82"/>
      <c r="L503" s="82"/>
      <c r="M503" s="82"/>
      <c r="N503" s="82"/>
      <c r="O503" s="82"/>
      <c r="P503" s="82"/>
      <c r="Q503" s="82"/>
      <c r="R503" s="82"/>
      <c r="S503" s="82"/>
      <c r="T503" s="82"/>
      <c r="U503" s="82"/>
      <c r="V503" s="83"/>
    </row>
    <row r="504" spans="3:22" s="66" customFormat="1" ht="39" customHeight="1">
      <c r="C504" s="82"/>
      <c r="D504" s="82"/>
      <c r="E504" s="82"/>
      <c r="F504" s="82"/>
      <c r="G504" s="82"/>
      <c r="H504" s="82"/>
      <c r="I504" s="82"/>
      <c r="J504" s="82"/>
      <c r="K504" s="82"/>
      <c r="L504" s="82"/>
      <c r="M504" s="82"/>
      <c r="N504" s="82"/>
      <c r="O504" s="82"/>
      <c r="P504" s="82"/>
      <c r="Q504" s="82"/>
      <c r="R504" s="82"/>
      <c r="S504" s="82"/>
      <c r="T504" s="82"/>
      <c r="U504" s="82"/>
      <c r="V504" s="83"/>
    </row>
    <row r="505" spans="3:22" s="66" customFormat="1" ht="39" customHeight="1">
      <c r="C505" s="82"/>
      <c r="D505" s="82"/>
      <c r="E505" s="82"/>
      <c r="F505" s="82"/>
      <c r="G505" s="82"/>
      <c r="H505" s="82"/>
      <c r="I505" s="82"/>
      <c r="J505" s="82"/>
      <c r="K505" s="82"/>
      <c r="L505" s="82"/>
      <c r="M505" s="82"/>
      <c r="N505" s="82"/>
      <c r="O505" s="82"/>
      <c r="P505" s="82"/>
      <c r="Q505" s="82"/>
      <c r="R505" s="82"/>
      <c r="S505" s="82"/>
      <c r="T505" s="82"/>
      <c r="U505" s="82"/>
      <c r="V505" s="83"/>
    </row>
    <row r="506" spans="3:22" s="66" customFormat="1" ht="39" customHeight="1">
      <c r="C506" s="82"/>
      <c r="D506" s="82"/>
      <c r="E506" s="82"/>
      <c r="F506" s="82"/>
      <c r="G506" s="82"/>
      <c r="H506" s="82"/>
      <c r="I506" s="82"/>
      <c r="J506" s="82"/>
      <c r="K506" s="82"/>
      <c r="L506" s="82"/>
      <c r="M506" s="82"/>
      <c r="N506" s="82"/>
      <c r="O506" s="82"/>
      <c r="P506" s="82"/>
      <c r="Q506" s="82"/>
      <c r="R506" s="82"/>
      <c r="S506" s="82"/>
      <c r="T506" s="82"/>
      <c r="U506" s="82"/>
      <c r="V506" s="83"/>
    </row>
    <row r="507" spans="3:22" s="66" customFormat="1" ht="39" customHeight="1">
      <c r="C507" s="82"/>
      <c r="D507" s="82"/>
      <c r="E507" s="82"/>
      <c r="F507" s="82"/>
      <c r="G507" s="82"/>
      <c r="H507" s="82"/>
      <c r="I507" s="82"/>
      <c r="J507" s="82"/>
      <c r="K507" s="82"/>
      <c r="L507" s="82"/>
      <c r="M507" s="82"/>
      <c r="N507" s="82"/>
      <c r="O507" s="82"/>
      <c r="P507" s="82"/>
      <c r="Q507" s="82"/>
      <c r="R507" s="82"/>
      <c r="S507" s="82"/>
      <c r="T507" s="82"/>
      <c r="U507" s="82"/>
      <c r="V507" s="83"/>
    </row>
    <row r="508" spans="3:22" s="66" customFormat="1" ht="39" customHeight="1">
      <c r="C508" s="82"/>
      <c r="D508" s="82"/>
      <c r="E508" s="82"/>
      <c r="F508" s="82"/>
      <c r="G508" s="82"/>
      <c r="H508" s="82"/>
      <c r="I508" s="82"/>
      <c r="J508" s="82"/>
      <c r="K508" s="82"/>
      <c r="L508" s="82"/>
      <c r="M508" s="82"/>
      <c r="N508" s="82"/>
      <c r="O508" s="82"/>
      <c r="P508" s="82"/>
      <c r="Q508" s="82"/>
      <c r="R508" s="82"/>
      <c r="S508" s="82"/>
      <c r="T508" s="82"/>
      <c r="U508" s="82"/>
      <c r="V508" s="83"/>
    </row>
    <row r="509" spans="3:22" s="66" customFormat="1" ht="39" customHeight="1">
      <c r="C509" s="82"/>
      <c r="D509" s="82"/>
      <c r="E509" s="82"/>
      <c r="F509" s="82"/>
      <c r="G509" s="82"/>
      <c r="H509" s="82"/>
      <c r="I509" s="82"/>
      <c r="J509" s="82"/>
      <c r="K509" s="82"/>
      <c r="L509" s="82"/>
      <c r="M509" s="82"/>
      <c r="N509" s="82"/>
      <c r="O509" s="82"/>
      <c r="P509" s="82"/>
      <c r="Q509" s="82"/>
      <c r="R509" s="82"/>
      <c r="S509" s="82"/>
      <c r="T509" s="82"/>
      <c r="U509" s="82"/>
      <c r="V509" s="83"/>
    </row>
    <row r="510" spans="3:22" s="66" customFormat="1" ht="39" customHeight="1">
      <c r="C510" s="82"/>
      <c r="D510" s="82"/>
      <c r="E510" s="82"/>
      <c r="F510" s="82"/>
      <c r="G510" s="82"/>
      <c r="H510" s="82"/>
      <c r="I510" s="82"/>
      <c r="J510" s="82"/>
      <c r="K510" s="82"/>
      <c r="L510" s="82"/>
      <c r="M510" s="82"/>
      <c r="N510" s="82"/>
      <c r="O510" s="82"/>
      <c r="P510" s="82"/>
      <c r="Q510" s="82"/>
      <c r="R510" s="82"/>
      <c r="S510" s="82"/>
      <c r="T510" s="82"/>
      <c r="U510" s="82"/>
      <c r="V510" s="83"/>
    </row>
    <row r="511" spans="3:22" s="66" customFormat="1" ht="39" customHeight="1">
      <c r="C511" s="82"/>
      <c r="D511" s="82"/>
      <c r="E511" s="82"/>
      <c r="F511" s="82"/>
      <c r="G511" s="82"/>
      <c r="H511" s="82"/>
      <c r="I511" s="82"/>
      <c r="J511" s="82"/>
      <c r="K511" s="82"/>
      <c r="L511" s="82"/>
      <c r="M511" s="82"/>
      <c r="N511" s="82"/>
      <c r="O511" s="82"/>
      <c r="P511" s="82"/>
      <c r="Q511" s="82"/>
      <c r="R511" s="82"/>
      <c r="S511" s="82"/>
      <c r="T511" s="82"/>
      <c r="U511" s="82"/>
      <c r="V511" s="83"/>
    </row>
    <row r="512" spans="3:22" s="66" customFormat="1" ht="39" customHeight="1">
      <c r="C512" s="82"/>
      <c r="D512" s="82"/>
      <c r="E512" s="82"/>
      <c r="F512" s="82"/>
      <c r="G512" s="82"/>
      <c r="H512" s="82"/>
      <c r="I512" s="82"/>
      <c r="J512" s="82"/>
      <c r="K512" s="82"/>
      <c r="L512" s="82"/>
      <c r="M512" s="82"/>
      <c r="N512" s="82"/>
      <c r="O512" s="82"/>
      <c r="P512" s="82"/>
      <c r="Q512" s="82"/>
      <c r="R512" s="82"/>
      <c r="S512" s="82"/>
      <c r="T512" s="82"/>
      <c r="U512" s="82"/>
      <c r="V512" s="83"/>
    </row>
    <row r="513" spans="3:22" s="66" customFormat="1" ht="39" customHeight="1">
      <c r="C513" s="82"/>
      <c r="D513" s="82"/>
      <c r="E513" s="82"/>
      <c r="F513" s="82"/>
      <c r="G513" s="82"/>
      <c r="H513" s="82"/>
      <c r="I513" s="82"/>
      <c r="J513" s="82"/>
      <c r="K513" s="82"/>
      <c r="L513" s="82"/>
      <c r="M513" s="82"/>
      <c r="N513" s="82"/>
      <c r="O513" s="82"/>
      <c r="P513" s="82"/>
      <c r="Q513" s="82"/>
      <c r="R513" s="82"/>
      <c r="S513" s="82"/>
      <c r="T513" s="82"/>
      <c r="U513" s="82"/>
      <c r="V513" s="83"/>
    </row>
    <row r="514" spans="3:22" s="66" customFormat="1" ht="39" customHeight="1">
      <c r="C514" s="82"/>
      <c r="D514" s="82"/>
      <c r="E514" s="82"/>
      <c r="F514" s="82"/>
      <c r="G514" s="82"/>
      <c r="H514" s="82"/>
      <c r="I514" s="82"/>
      <c r="J514" s="82"/>
      <c r="K514" s="82"/>
      <c r="L514" s="82"/>
      <c r="M514" s="82"/>
      <c r="N514" s="82"/>
      <c r="O514" s="82"/>
      <c r="P514" s="82"/>
      <c r="Q514" s="82"/>
      <c r="R514" s="82"/>
      <c r="S514" s="82"/>
      <c r="T514" s="82"/>
      <c r="U514" s="82"/>
      <c r="V514" s="83"/>
    </row>
    <row r="515" spans="3:22" s="66" customFormat="1" ht="39" customHeight="1">
      <c r="C515" s="82"/>
      <c r="D515" s="82"/>
      <c r="E515" s="82"/>
      <c r="F515" s="82"/>
      <c r="G515" s="82"/>
      <c r="H515" s="82"/>
      <c r="I515" s="82"/>
      <c r="J515" s="82"/>
      <c r="K515" s="82"/>
      <c r="L515" s="82"/>
      <c r="M515" s="82"/>
      <c r="N515" s="82"/>
      <c r="O515" s="82"/>
      <c r="P515" s="82"/>
      <c r="Q515" s="82"/>
      <c r="R515" s="82"/>
      <c r="S515" s="82"/>
      <c r="T515" s="82"/>
      <c r="U515" s="82"/>
      <c r="V515" s="83"/>
    </row>
    <row r="516" spans="3:22" s="66" customFormat="1" ht="39" customHeight="1">
      <c r="C516" s="82"/>
      <c r="D516" s="82"/>
      <c r="E516" s="82"/>
      <c r="F516" s="82"/>
      <c r="G516" s="82"/>
      <c r="H516" s="82"/>
      <c r="I516" s="82"/>
      <c r="J516" s="82"/>
      <c r="K516" s="82"/>
      <c r="L516" s="82"/>
      <c r="M516" s="82"/>
      <c r="N516" s="82"/>
      <c r="O516" s="82"/>
      <c r="P516" s="82"/>
      <c r="Q516" s="82"/>
      <c r="R516" s="82"/>
      <c r="S516" s="82"/>
      <c r="T516" s="82"/>
      <c r="U516" s="82"/>
      <c r="V516" s="83"/>
    </row>
    <row r="517" spans="3:22" s="66" customFormat="1" ht="39" customHeight="1">
      <c r="C517" s="82"/>
      <c r="D517" s="82"/>
      <c r="E517" s="82"/>
      <c r="F517" s="82"/>
      <c r="G517" s="82"/>
      <c r="H517" s="82"/>
      <c r="I517" s="82"/>
      <c r="J517" s="82"/>
      <c r="K517" s="82"/>
      <c r="L517" s="82"/>
      <c r="M517" s="82"/>
      <c r="N517" s="82"/>
      <c r="O517" s="82"/>
      <c r="P517" s="82"/>
      <c r="Q517" s="82"/>
      <c r="R517" s="82"/>
      <c r="S517" s="82"/>
      <c r="T517" s="82"/>
      <c r="U517" s="82"/>
      <c r="V517" s="83"/>
    </row>
    <row r="518" spans="3:22" s="66" customFormat="1" ht="39" customHeight="1">
      <c r="C518" s="82"/>
      <c r="D518" s="82"/>
      <c r="E518" s="82"/>
      <c r="F518" s="82"/>
      <c r="G518" s="82"/>
      <c r="H518" s="82"/>
      <c r="I518" s="82"/>
      <c r="J518" s="82"/>
      <c r="K518" s="82"/>
      <c r="L518" s="82"/>
      <c r="M518" s="82"/>
      <c r="N518" s="82"/>
      <c r="O518" s="82"/>
      <c r="P518" s="82"/>
      <c r="Q518" s="82"/>
      <c r="R518" s="82"/>
      <c r="S518" s="82"/>
      <c r="T518" s="82"/>
      <c r="U518" s="82"/>
      <c r="V518" s="83"/>
    </row>
    <row r="519" spans="3:22" s="66" customFormat="1" ht="39" customHeight="1">
      <c r="C519" s="82"/>
      <c r="D519" s="82"/>
      <c r="E519" s="82"/>
      <c r="F519" s="82"/>
      <c r="G519" s="82"/>
      <c r="H519" s="82"/>
      <c r="I519" s="82"/>
      <c r="J519" s="82"/>
      <c r="K519" s="82"/>
      <c r="L519" s="82"/>
      <c r="M519" s="82"/>
      <c r="N519" s="82"/>
      <c r="O519" s="82"/>
      <c r="P519" s="82"/>
      <c r="Q519" s="82"/>
      <c r="R519" s="82"/>
      <c r="S519" s="82"/>
      <c r="T519" s="82"/>
      <c r="U519" s="82"/>
      <c r="V519" s="83"/>
    </row>
    <row r="520" spans="3:22" s="66" customFormat="1" ht="39" customHeight="1">
      <c r="C520" s="82"/>
      <c r="D520" s="82"/>
      <c r="E520" s="82"/>
      <c r="F520" s="82"/>
      <c r="G520" s="82"/>
      <c r="H520" s="82"/>
      <c r="I520" s="82"/>
      <c r="J520" s="82"/>
      <c r="K520" s="82"/>
      <c r="L520" s="82"/>
      <c r="M520" s="82"/>
      <c r="N520" s="82"/>
      <c r="O520" s="82"/>
      <c r="P520" s="82"/>
      <c r="Q520" s="82"/>
      <c r="R520" s="82"/>
      <c r="S520" s="82"/>
      <c r="T520" s="82"/>
      <c r="U520" s="82"/>
      <c r="V520" s="83"/>
    </row>
    <row r="521" spans="3:22" s="66" customFormat="1" ht="39" customHeight="1">
      <c r="C521" s="82"/>
      <c r="D521" s="82"/>
      <c r="E521" s="82"/>
      <c r="F521" s="82"/>
      <c r="G521" s="82"/>
      <c r="H521" s="82"/>
      <c r="I521" s="82"/>
      <c r="J521" s="82"/>
      <c r="K521" s="82"/>
      <c r="L521" s="82"/>
      <c r="M521" s="82"/>
      <c r="N521" s="82"/>
      <c r="O521" s="82"/>
      <c r="P521" s="82"/>
      <c r="Q521" s="82"/>
      <c r="R521" s="82"/>
      <c r="S521" s="82"/>
      <c r="T521" s="82"/>
      <c r="U521" s="82"/>
      <c r="V521" s="83"/>
    </row>
    <row r="522" spans="3:22" s="66" customFormat="1" ht="39" customHeight="1">
      <c r="C522" s="82"/>
      <c r="D522" s="82"/>
      <c r="E522" s="82"/>
      <c r="F522" s="82"/>
      <c r="G522" s="82"/>
      <c r="H522" s="82"/>
      <c r="I522" s="82"/>
      <c r="J522" s="82"/>
      <c r="K522" s="82"/>
      <c r="L522" s="82"/>
      <c r="M522" s="82"/>
      <c r="N522" s="82"/>
      <c r="O522" s="82"/>
      <c r="P522" s="82"/>
      <c r="Q522" s="82"/>
      <c r="R522" s="82"/>
      <c r="S522" s="82"/>
      <c r="T522" s="82"/>
      <c r="U522" s="82"/>
      <c r="V522" s="83"/>
    </row>
    <row r="523" spans="3:22" s="66" customFormat="1" ht="39" customHeight="1">
      <c r="C523" s="82"/>
      <c r="D523" s="82"/>
      <c r="E523" s="82"/>
      <c r="F523" s="82"/>
      <c r="G523" s="82"/>
      <c r="H523" s="82"/>
      <c r="I523" s="82"/>
      <c r="J523" s="82"/>
      <c r="K523" s="82"/>
      <c r="L523" s="82"/>
      <c r="M523" s="82"/>
      <c r="N523" s="82"/>
      <c r="O523" s="82"/>
      <c r="P523" s="82"/>
      <c r="Q523" s="82"/>
      <c r="R523" s="82"/>
      <c r="S523" s="82"/>
      <c r="T523" s="82"/>
      <c r="U523" s="82"/>
      <c r="V523" s="83"/>
    </row>
    <row r="524" spans="3:22" s="66" customFormat="1" ht="39" customHeight="1">
      <c r="C524" s="82"/>
      <c r="D524" s="82"/>
      <c r="E524" s="82"/>
      <c r="F524" s="82"/>
      <c r="G524" s="82"/>
      <c r="H524" s="82"/>
      <c r="I524" s="82"/>
      <c r="J524" s="82"/>
      <c r="K524" s="82"/>
      <c r="L524" s="82"/>
      <c r="M524" s="82"/>
      <c r="N524" s="82"/>
      <c r="O524" s="82"/>
      <c r="P524" s="82"/>
      <c r="Q524" s="82"/>
      <c r="R524" s="82"/>
      <c r="S524" s="82"/>
      <c r="T524" s="82"/>
      <c r="U524" s="82"/>
      <c r="V524" s="83"/>
    </row>
    <row r="525" spans="3:22" s="66" customFormat="1" ht="39" customHeight="1">
      <c r="C525" s="82"/>
      <c r="D525" s="82"/>
      <c r="E525" s="82"/>
      <c r="F525" s="82"/>
      <c r="G525" s="82"/>
      <c r="H525" s="82"/>
      <c r="I525" s="82"/>
      <c r="J525" s="82"/>
      <c r="K525" s="82"/>
      <c r="L525" s="82"/>
      <c r="M525" s="82"/>
      <c r="N525" s="82"/>
      <c r="O525" s="82"/>
      <c r="P525" s="82"/>
      <c r="Q525" s="82"/>
      <c r="R525" s="82"/>
      <c r="S525" s="82"/>
      <c r="T525" s="82"/>
      <c r="U525" s="82"/>
      <c r="V525" s="83"/>
    </row>
    <row r="526" spans="3:22" s="66" customFormat="1" ht="39" customHeight="1">
      <c r="C526" s="82"/>
      <c r="D526" s="82"/>
      <c r="E526" s="82"/>
      <c r="F526" s="82"/>
      <c r="G526" s="82"/>
      <c r="H526" s="82"/>
      <c r="I526" s="82"/>
      <c r="J526" s="82"/>
      <c r="K526" s="82"/>
      <c r="L526" s="82"/>
      <c r="M526" s="82"/>
      <c r="N526" s="82"/>
      <c r="O526" s="82"/>
      <c r="P526" s="82"/>
      <c r="Q526" s="82"/>
      <c r="R526" s="82"/>
      <c r="S526" s="82"/>
      <c r="T526" s="82"/>
      <c r="U526" s="82"/>
      <c r="V526" s="83"/>
    </row>
    <row r="527" spans="3:22" s="66" customFormat="1" ht="39" customHeight="1">
      <c r="C527" s="82"/>
      <c r="D527" s="82"/>
      <c r="E527" s="82"/>
      <c r="F527" s="82"/>
      <c r="G527" s="82"/>
      <c r="H527" s="82"/>
      <c r="I527" s="82"/>
      <c r="J527" s="82"/>
      <c r="K527" s="82"/>
      <c r="L527" s="82"/>
      <c r="M527" s="82"/>
      <c r="N527" s="82"/>
      <c r="O527" s="82"/>
      <c r="P527" s="82"/>
      <c r="Q527" s="82"/>
      <c r="R527" s="82"/>
      <c r="S527" s="82"/>
      <c r="T527" s="82"/>
      <c r="U527" s="82"/>
      <c r="V527" s="83"/>
    </row>
    <row r="528" spans="3:22" s="66" customFormat="1" ht="39" customHeight="1">
      <c r="C528" s="82"/>
      <c r="D528" s="82"/>
      <c r="E528" s="82"/>
      <c r="F528" s="82"/>
      <c r="G528" s="82"/>
      <c r="H528" s="82"/>
      <c r="I528" s="82"/>
      <c r="J528" s="82"/>
      <c r="K528" s="82"/>
      <c r="L528" s="82"/>
      <c r="M528" s="82"/>
      <c r="N528" s="82"/>
      <c r="O528" s="82"/>
      <c r="P528" s="82"/>
      <c r="Q528" s="82"/>
      <c r="R528" s="82"/>
      <c r="S528" s="82"/>
      <c r="T528" s="82"/>
      <c r="U528" s="82"/>
      <c r="V528" s="83"/>
    </row>
    <row r="529" spans="3:22" s="66" customFormat="1" ht="39" customHeight="1">
      <c r="C529" s="82"/>
      <c r="D529" s="82"/>
      <c r="E529" s="82"/>
      <c r="F529" s="82"/>
      <c r="G529" s="82"/>
      <c r="H529" s="82"/>
      <c r="I529" s="82"/>
      <c r="J529" s="82"/>
      <c r="K529" s="82"/>
      <c r="L529" s="82"/>
      <c r="M529" s="82"/>
      <c r="N529" s="82"/>
      <c r="O529" s="82"/>
      <c r="P529" s="82"/>
      <c r="Q529" s="82"/>
      <c r="R529" s="82"/>
      <c r="S529" s="82"/>
      <c r="T529" s="82"/>
      <c r="U529" s="82"/>
      <c r="V529" s="83"/>
    </row>
    <row r="530" spans="3:22" s="66" customFormat="1" ht="39" customHeight="1">
      <c r="C530" s="82"/>
      <c r="D530" s="82"/>
      <c r="E530" s="82"/>
      <c r="F530" s="82"/>
      <c r="G530" s="82"/>
      <c r="H530" s="82"/>
      <c r="I530" s="82"/>
      <c r="J530" s="82"/>
      <c r="K530" s="82"/>
      <c r="L530" s="82"/>
      <c r="M530" s="82"/>
      <c r="N530" s="82"/>
      <c r="O530" s="82"/>
      <c r="P530" s="82"/>
      <c r="Q530" s="82"/>
      <c r="R530" s="82"/>
      <c r="S530" s="82"/>
      <c r="T530" s="82"/>
      <c r="U530" s="82"/>
      <c r="V530" s="83"/>
    </row>
    <row r="531" spans="3:22" s="66" customFormat="1" ht="39" customHeight="1">
      <c r="C531" s="82"/>
      <c r="D531" s="82"/>
      <c r="E531" s="82"/>
      <c r="F531" s="82"/>
      <c r="G531" s="82"/>
      <c r="H531" s="82"/>
      <c r="I531" s="82"/>
      <c r="J531" s="82"/>
      <c r="K531" s="82"/>
      <c r="L531" s="82"/>
      <c r="M531" s="82"/>
      <c r="N531" s="82"/>
      <c r="O531" s="82"/>
      <c r="P531" s="82"/>
      <c r="Q531" s="82"/>
      <c r="R531" s="82"/>
      <c r="S531" s="82"/>
      <c r="T531" s="82"/>
      <c r="U531" s="82"/>
      <c r="V531" s="83"/>
    </row>
    <row r="532" spans="3:22" s="66" customFormat="1" ht="39" customHeight="1">
      <c r="C532" s="82"/>
      <c r="D532" s="82"/>
      <c r="E532" s="82"/>
      <c r="F532" s="82"/>
      <c r="G532" s="82"/>
      <c r="H532" s="82"/>
      <c r="I532" s="82"/>
      <c r="J532" s="82"/>
      <c r="K532" s="82"/>
      <c r="L532" s="82"/>
      <c r="M532" s="82"/>
      <c r="N532" s="82"/>
      <c r="O532" s="82"/>
      <c r="P532" s="82"/>
      <c r="Q532" s="82"/>
      <c r="R532" s="82"/>
      <c r="S532" s="82"/>
      <c r="T532" s="82"/>
      <c r="U532" s="82"/>
      <c r="V532" s="83"/>
    </row>
    <row r="533" spans="3:22" s="66" customFormat="1" ht="39" customHeight="1">
      <c r="C533" s="82"/>
      <c r="D533" s="82"/>
      <c r="E533" s="82"/>
      <c r="F533" s="82"/>
      <c r="G533" s="82"/>
      <c r="H533" s="82"/>
      <c r="I533" s="82"/>
      <c r="J533" s="82"/>
      <c r="K533" s="82"/>
      <c r="L533" s="82"/>
      <c r="M533" s="82"/>
      <c r="N533" s="82"/>
      <c r="O533" s="82"/>
      <c r="P533" s="82"/>
      <c r="Q533" s="82"/>
      <c r="R533" s="82"/>
      <c r="S533" s="82"/>
      <c r="T533" s="82"/>
      <c r="U533" s="82"/>
      <c r="V533" s="83"/>
    </row>
    <row r="534" spans="3:22" s="66" customFormat="1" ht="39" customHeight="1">
      <c r="C534" s="82"/>
      <c r="D534" s="82"/>
      <c r="E534" s="82"/>
      <c r="F534" s="82"/>
      <c r="G534" s="82"/>
      <c r="H534" s="82"/>
      <c r="I534" s="82"/>
      <c r="J534" s="82"/>
      <c r="K534" s="82"/>
      <c r="L534" s="82"/>
      <c r="M534" s="82"/>
      <c r="N534" s="82"/>
      <c r="O534" s="82"/>
      <c r="P534" s="82"/>
      <c r="Q534" s="82"/>
      <c r="R534" s="82"/>
      <c r="S534" s="82"/>
      <c r="T534" s="82"/>
      <c r="U534" s="82"/>
      <c r="V534" s="83"/>
    </row>
    <row r="535" spans="3:22" s="66" customFormat="1" ht="39" customHeight="1">
      <c r="C535" s="82"/>
      <c r="D535" s="82"/>
      <c r="E535" s="82"/>
      <c r="F535" s="82"/>
      <c r="G535" s="82"/>
      <c r="H535" s="82"/>
      <c r="I535" s="82"/>
      <c r="J535" s="82"/>
      <c r="K535" s="82"/>
      <c r="L535" s="82"/>
      <c r="M535" s="82"/>
      <c r="N535" s="82"/>
      <c r="O535" s="82"/>
      <c r="P535" s="82"/>
      <c r="Q535" s="82"/>
      <c r="R535" s="82"/>
      <c r="S535" s="82"/>
      <c r="T535" s="82"/>
      <c r="U535" s="82"/>
      <c r="V535" s="83"/>
    </row>
    <row r="536" spans="3:22" s="66" customFormat="1" ht="39" customHeight="1">
      <c r="C536" s="82"/>
      <c r="D536" s="82"/>
      <c r="E536" s="82"/>
      <c r="F536" s="82"/>
      <c r="G536" s="82"/>
      <c r="H536" s="82"/>
      <c r="I536" s="82"/>
      <c r="J536" s="82"/>
      <c r="K536" s="82"/>
      <c r="L536" s="82"/>
      <c r="M536" s="82"/>
      <c r="N536" s="82"/>
      <c r="O536" s="82"/>
      <c r="P536" s="82"/>
      <c r="Q536" s="82"/>
      <c r="R536" s="82"/>
      <c r="S536" s="82"/>
      <c r="T536" s="82"/>
      <c r="U536" s="82"/>
      <c r="V536" s="83"/>
    </row>
    <row r="537" spans="3:22" s="66" customFormat="1" ht="39" customHeight="1">
      <c r="C537" s="82"/>
      <c r="D537" s="82"/>
      <c r="E537" s="82"/>
      <c r="F537" s="82"/>
      <c r="G537" s="82"/>
      <c r="H537" s="82"/>
      <c r="I537" s="82"/>
      <c r="J537" s="82"/>
      <c r="K537" s="82"/>
      <c r="L537" s="82"/>
      <c r="M537" s="82"/>
      <c r="N537" s="82"/>
      <c r="O537" s="82"/>
      <c r="P537" s="82"/>
      <c r="Q537" s="82"/>
      <c r="R537" s="82"/>
      <c r="S537" s="82"/>
      <c r="T537" s="82"/>
      <c r="U537" s="82"/>
      <c r="V537" s="83"/>
    </row>
    <row r="538" spans="3:22" s="66" customFormat="1" ht="39" customHeight="1">
      <c r="C538" s="82"/>
      <c r="D538" s="82"/>
      <c r="E538" s="82"/>
      <c r="F538" s="82"/>
      <c r="G538" s="82"/>
      <c r="H538" s="82"/>
      <c r="I538" s="82"/>
      <c r="J538" s="82"/>
      <c r="K538" s="82"/>
      <c r="L538" s="82"/>
      <c r="M538" s="82"/>
      <c r="N538" s="82"/>
      <c r="O538" s="82"/>
      <c r="P538" s="82"/>
      <c r="Q538" s="82"/>
      <c r="R538" s="82"/>
      <c r="S538" s="82"/>
      <c r="T538" s="82"/>
      <c r="U538" s="82"/>
      <c r="V538" s="83"/>
    </row>
    <row r="539" spans="3:22" s="66" customFormat="1" ht="39" customHeight="1">
      <c r="C539" s="82"/>
      <c r="D539" s="82"/>
      <c r="E539" s="82"/>
      <c r="F539" s="82"/>
      <c r="G539" s="82"/>
      <c r="H539" s="82"/>
      <c r="I539" s="82"/>
      <c r="J539" s="82"/>
      <c r="K539" s="82"/>
      <c r="L539" s="82"/>
      <c r="M539" s="82"/>
      <c r="N539" s="82"/>
      <c r="O539" s="82"/>
      <c r="P539" s="82"/>
      <c r="Q539" s="82"/>
      <c r="R539" s="82"/>
      <c r="S539" s="82"/>
      <c r="T539" s="82"/>
      <c r="U539" s="82"/>
      <c r="V539" s="83"/>
    </row>
    <row r="540" spans="3:22" s="66" customFormat="1" ht="39" customHeight="1">
      <c r="C540" s="82"/>
      <c r="D540" s="82"/>
      <c r="E540" s="82"/>
      <c r="F540" s="82"/>
      <c r="G540" s="82"/>
      <c r="H540" s="82"/>
      <c r="I540" s="82"/>
      <c r="J540" s="82"/>
      <c r="K540" s="82"/>
      <c r="L540" s="82"/>
      <c r="M540" s="82"/>
      <c r="N540" s="82"/>
      <c r="O540" s="82"/>
      <c r="P540" s="82"/>
      <c r="Q540" s="82"/>
      <c r="R540" s="82"/>
      <c r="S540" s="82"/>
      <c r="T540" s="82"/>
      <c r="U540" s="82"/>
      <c r="V540" s="83"/>
    </row>
    <row r="541" spans="3:22" s="66" customFormat="1" ht="39" customHeight="1">
      <c r="C541" s="82"/>
      <c r="D541" s="82"/>
      <c r="E541" s="82"/>
      <c r="F541" s="82"/>
      <c r="G541" s="82"/>
      <c r="H541" s="82"/>
      <c r="I541" s="82"/>
      <c r="J541" s="82"/>
      <c r="K541" s="82"/>
      <c r="L541" s="82"/>
      <c r="M541" s="82"/>
      <c r="N541" s="82"/>
      <c r="O541" s="82"/>
      <c r="P541" s="82"/>
      <c r="Q541" s="82"/>
      <c r="R541" s="82"/>
      <c r="S541" s="82"/>
      <c r="T541" s="82"/>
      <c r="U541" s="82"/>
      <c r="V541" s="83"/>
    </row>
    <row r="542" spans="3:22" s="66" customFormat="1" ht="39" customHeight="1">
      <c r="C542" s="82"/>
      <c r="D542" s="82"/>
      <c r="E542" s="82"/>
      <c r="F542" s="82"/>
      <c r="G542" s="82"/>
      <c r="H542" s="82"/>
      <c r="I542" s="82"/>
      <c r="J542" s="82"/>
      <c r="K542" s="82"/>
      <c r="L542" s="82"/>
      <c r="M542" s="82"/>
      <c r="N542" s="82"/>
      <c r="O542" s="82"/>
      <c r="P542" s="82"/>
      <c r="Q542" s="82"/>
      <c r="R542" s="82"/>
      <c r="S542" s="82"/>
      <c r="T542" s="82"/>
      <c r="U542" s="82"/>
      <c r="V542" s="83"/>
    </row>
    <row r="543" spans="3:22" s="66" customFormat="1" ht="39" customHeight="1">
      <c r="C543" s="82"/>
      <c r="D543" s="82"/>
      <c r="E543" s="82"/>
      <c r="F543" s="82"/>
      <c r="G543" s="82"/>
      <c r="H543" s="82"/>
      <c r="I543" s="82"/>
      <c r="J543" s="82"/>
      <c r="K543" s="82"/>
      <c r="L543" s="82"/>
      <c r="M543" s="82"/>
      <c r="N543" s="82"/>
      <c r="O543" s="82"/>
      <c r="P543" s="82"/>
      <c r="Q543" s="82"/>
      <c r="R543" s="82"/>
      <c r="S543" s="82"/>
      <c r="T543" s="82"/>
      <c r="U543" s="82"/>
      <c r="V543" s="83"/>
    </row>
    <row r="544" spans="3:22" s="66" customFormat="1" ht="39" customHeight="1">
      <c r="C544" s="82"/>
      <c r="D544" s="82"/>
      <c r="E544" s="82"/>
      <c r="F544" s="82"/>
      <c r="G544" s="82"/>
      <c r="H544" s="82"/>
      <c r="I544" s="82"/>
      <c r="J544" s="82"/>
      <c r="K544" s="82"/>
      <c r="L544" s="82"/>
      <c r="M544" s="82"/>
      <c r="N544" s="82"/>
      <c r="O544" s="82"/>
      <c r="P544" s="82"/>
      <c r="Q544" s="82"/>
      <c r="R544" s="82"/>
      <c r="S544" s="82"/>
      <c r="T544" s="82"/>
      <c r="U544" s="82"/>
      <c r="V544" s="83"/>
    </row>
    <row r="545" spans="3:22" s="66" customFormat="1" ht="39" customHeight="1">
      <c r="C545" s="82"/>
      <c r="D545" s="82"/>
      <c r="E545" s="82"/>
      <c r="F545" s="82"/>
      <c r="G545" s="82"/>
      <c r="H545" s="82"/>
      <c r="I545" s="82"/>
      <c r="J545" s="82"/>
      <c r="K545" s="82"/>
      <c r="L545" s="82"/>
      <c r="M545" s="82"/>
      <c r="N545" s="82"/>
      <c r="O545" s="82"/>
      <c r="P545" s="82"/>
      <c r="Q545" s="82"/>
      <c r="R545" s="82"/>
      <c r="S545" s="82"/>
      <c r="T545" s="82"/>
      <c r="U545" s="82"/>
      <c r="V545" s="83"/>
    </row>
    <row r="546" spans="3:22" s="66" customFormat="1" ht="39" customHeight="1">
      <c r="C546" s="82"/>
      <c r="D546" s="82"/>
      <c r="E546" s="82"/>
      <c r="F546" s="82"/>
      <c r="G546" s="82"/>
      <c r="H546" s="82"/>
      <c r="I546" s="82"/>
      <c r="J546" s="82"/>
      <c r="K546" s="82"/>
      <c r="L546" s="82"/>
      <c r="M546" s="82"/>
      <c r="N546" s="82"/>
      <c r="O546" s="82"/>
      <c r="P546" s="82"/>
      <c r="Q546" s="82"/>
      <c r="R546" s="82"/>
      <c r="S546" s="82"/>
      <c r="T546" s="82"/>
      <c r="U546" s="82"/>
      <c r="V546" s="83"/>
    </row>
    <row r="547" spans="3:22" s="66" customFormat="1" ht="39" customHeight="1">
      <c r="C547" s="82"/>
      <c r="D547" s="82"/>
      <c r="E547" s="82"/>
      <c r="F547" s="82"/>
      <c r="G547" s="82"/>
      <c r="H547" s="82"/>
      <c r="I547" s="82"/>
      <c r="J547" s="82"/>
      <c r="K547" s="82"/>
      <c r="L547" s="82"/>
      <c r="M547" s="82"/>
      <c r="N547" s="82"/>
      <c r="O547" s="82"/>
      <c r="P547" s="82"/>
      <c r="Q547" s="82"/>
      <c r="R547" s="82"/>
      <c r="S547" s="82"/>
      <c r="T547" s="82"/>
      <c r="U547" s="82"/>
      <c r="V547" s="83"/>
    </row>
    <row r="548" spans="3:22" s="66" customFormat="1" ht="39" customHeight="1">
      <c r="C548" s="82"/>
      <c r="D548" s="82"/>
      <c r="E548" s="82"/>
      <c r="F548" s="82"/>
      <c r="G548" s="82"/>
      <c r="H548" s="82"/>
      <c r="I548" s="82"/>
      <c r="J548" s="82"/>
      <c r="K548" s="82"/>
      <c r="L548" s="82"/>
      <c r="M548" s="82"/>
      <c r="N548" s="82"/>
      <c r="O548" s="82"/>
      <c r="P548" s="82"/>
      <c r="Q548" s="82"/>
      <c r="R548" s="82"/>
      <c r="S548" s="82"/>
      <c r="T548" s="82"/>
      <c r="U548" s="82"/>
      <c r="V548" s="83"/>
    </row>
    <row r="549" spans="3:22" s="66" customFormat="1" ht="39" customHeight="1">
      <c r="C549" s="82"/>
      <c r="D549" s="82"/>
      <c r="E549" s="82"/>
      <c r="F549" s="82"/>
      <c r="G549" s="82"/>
      <c r="H549" s="82"/>
      <c r="I549" s="82"/>
      <c r="J549" s="82"/>
      <c r="K549" s="82"/>
      <c r="L549" s="82"/>
      <c r="M549" s="82"/>
      <c r="N549" s="82"/>
      <c r="O549" s="82"/>
      <c r="P549" s="82"/>
      <c r="Q549" s="82"/>
      <c r="R549" s="82"/>
      <c r="S549" s="82"/>
      <c r="T549" s="82"/>
      <c r="U549" s="82"/>
      <c r="V549" s="83"/>
    </row>
    <row r="550" spans="3:22" s="66" customFormat="1" ht="39" customHeight="1">
      <c r="C550" s="82"/>
      <c r="D550" s="82"/>
      <c r="E550" s="82"/>
      <c r="F550" s="82"/>
      <c r="G550" s="82"/>
      <c r="H550" s="82"/>
      <c r="I550" s="82"/>
      <c r="J550" s="82"/>
      <c r="K550" s="82"/>
      <c r="L550" s="82"/>
      <c r="M550" s="82"/>
      <c r="N550" s="82"/>
      <c r="O550" s="82"/>
      <c r="P550" s="82"/>
      <c r="Q550" s="82"/>
      <c r="R550" s="82"/>
      <c r="S550" s="82"/>
      <c r="T550" s="82"/>
      <c r="U550" s="82"/>
      <c r="V550" s="83"/>
    </row>
    <row r="551" spans="3:22" s="66" customFormat="1" ht="39" customHeight="1">
      <c r="C551" s="82"/>
      <c r="D551" s="82"/>
      <c r="E551" s="82"/>
      <c r="F551" s="82"/>
      <c r="G551" s="82"/>
      <c r="H551" s="82"/>
      <c r="I551" s="82"/>
      <c r="J551" s="82"/>
      <c r="K551" s="82"/>
      <c r="L551" s="82"/>
      <c r="M551" s="82"/>
      <c r="N551" s="82"/>
      <c r="O551" s="82"/>
      <c r="P551" s="82"/>
      <c r="Q551" s="82"/>
      <c r="R551" s="82"/>
      <c r="S551" s="82"/>
      <c r="T551" s="82"/>
      <c r="U551" s="82"/>
      <c r="V551" s="83"/>
    </row>
    <row r="552" spans="3:22" s="66" customFormat="1" ht="39" customHeight="1">
      <c r="C552" s="82"/>
      <c r="D552" s="82"/>
      <c r="E552" s="82"/>
      <c r="F552" s="82"/>
      <c r="G552" s="82"/>
      <c r="H552" s="82"/>
      <c r="I552" s="82"/>
      <c r="J552" s="82"/>
      <c r="K552" s="82"/>
      <c r="L552" s="82"/>
      <c r="M552" s="82"/>
      <c r="N552" s="82"/>
      <c r="O552" s="82"/>
      <c r="P552" s="82"/>
      <c r="Q552" s="82"/>
      <c r="R552" s="82"/>
      <c r="S552" s="82"/>
      <c r="T552" s="82"/>
      <c r="U552" s="82"/>
      <c r="V552" s="83"/>
    </row>
    <row r="553" spans="3:22" s="66" customFormat="1" ht="39" customHeight="1">
      <c r="C553" s="82"/>
      <c r="D553" s="82"/>
      <c r="E553" s="82"/>
      <c r="F553" s="82"/>
      <c r="G553" s="82"/>
      <c r="H553" s="82"/>
      <c r="I553" s="82"/>
      <c r="J553" s="82"/>
      <c r="K553" s="82"/>
      <c r="L553" s="82"/>
      <c r="M553" s="82"/>
      <c r="N553" s="82"/>
      <c r="O553" s="82"/>
      <c r="P553" s="82"/>
      <c r="Q553" s="82"/>
      <c r="R553" s="82"/>
      <c r="S553" s="82"/>
      <c r="T553" s="82"/>
      <c r="U553" s="82"/>
      <c r="V553" s="83"/>
    </row>
    <row r="554" spans="3:22" s="66" customFormat="1" ht="39" customHeight="1">
      <c r="C554" s="82"/>
      <c r="D554" s="82"/>
      <c r="E554" s="82"/>
      <c r="F554" s="82"/>
      <c r="G554" s="82"/>
      <c r="H554" s="82"/>
      <c r="I554" s="82"/>
      <c r="J554" s="82"/>
      <c r="K554" s="82"/>
      <c r="L554" s="82"/>
      <c r="M554" s="82"/>
      <c r="N554" s="82"/>
      <c r="O554" s="82"/>
      <c r="P554" s="82"/>
      <c r="Q554" s="82"/>
      <c r="R554" s="82"/>
      <c r="S554" s="82"/>
      <c r="T554" s="82"/>
      <c r="U554" s="82"/>
      <c r="V554" s="83"/>
    </row>
    <row r="555" spans="3:22" s="66" customFormat="1" ht="39" customHeight="1">
      <c r="C555" s="82"/>
      <c r="D555" s="82"/>
      <c r="E555" s="82"/>
      <c r="F555" s="82"/>
      <c r="G555" s="82"/>
      <c r="H555" s="82"/>
      <c r="I555" s="82"/>
      <c r="J555" s="82"/>
      <c r="K555" s="82"/>
      <c r="L555" s="82"/>
      <c r="M555" s="82"/>
      <c r="N555" s="82"/>
      <c r="O555" s="82"/>
      <c r="P555" s="82"/>
      <c r="Q555" s="82"/>
      <c r="R555" s="82"/>
      <c r="S555" s="82"/>
      <c r="T555" s="82"/>
      <c r="U555" s="82"/>
      <c r="V555" s="83"/>
    </row>
    <row r="556" spans="3:22" s="66" customFormat="1" ht="39" customHeight="1">
      <c r="C556" s="82"/>
      <c r="D556" s="82"/>
      <c r="E556" s="82"/>
      <c r="F556" s="82"/>
      <c r="G556" s="82"/>
      <c r="H556" s="82"/>
      <c r="I556" s="82"/>
      <c r="J556" s="82"/>
      <c r="K556" s="82"/>
      <c r="L556" s="82"/>
      <c r="M556" s="82"/>
      <c r="N556" s="82"/>
      <c r="O556" s="82"/>
      <c r="P556" s="82"/>
      <c r="Q556" s="82"/>
      <c r="R556" s="82"/>
      <c r="S556" s="82"/>
      <c r="T556" s="82"/>
      <c r="U556" s="82"/>
      <c r="V556" s="83"/>
    </row>
    <row r="557" spans="3:22" s="66" customFormat="1" ht="39" customHeight="1">
      <c r="C557" s="82"/>
      <c r="D557" s="82"/>
      <c r="E557" s="82"/>
      <c r="F557" s="82"/>
      <c r="G557" s="82"/>
      <c r="H557" s="82"/>
      <c r="I557" s="82"/>
      <c r="J557" s="82"/>
      <c r="K557" s="82"/>
      <c r="L557" s="82"/>
      <c r="M557" s="82"/>
      <c r="N557" s="82"/>
      <c r="O557" s="82"/>
      <c r="P557" s="82"/>
      <c r="Q557" s="82"/>
      <c r="R557" s="82"/>
      <c r="S557" s="82"/>
      <c r="T557" s="82"/>
      <c r="U557" s="82"/>
      <c r="V557" s="83"/>
    </row>
    <row r="558" spans="3:22" s="66" customFormat="1" ht="39" customHeight="1">
      <c r="C558" s="82"/>
      <c r="D558" s="82"/>
      <c r="E558" s="82"/>
      <c r="F558" s="82"/>
      <c r="G558" s="82"/>
      <c r="H558" s="82"/>
      <c r="I558" s="82"/>
      <c r="J558" s="82"/>
      <c r="K558" s="82"/>
      <c r="L558" s="82"/>
      <c r="M558" s="82"/>
      <c r="N558" s="82"/>
      <c r="O558" s="82"/>
      <c r="P558" s="82"/>
      <c r="Q558" s="82"/>
      <c r="R558" s="82"/>
      <c r="S558" s="82"/>
      <c r="T558" s="82"/>
      <c r="U558" s="82"/>
      <c r="V558" s="83"/>
    </row>
    <row r="559" spans="3:22" s="66" customFormat="1" ht="39" customHeight="1">
      <c r="C559" s="82"/>
      <c r="D559" s="82"/>
      <c r="E559" s="82"/>
      <c r="F559" s="82"/>
      <c r="G559" s="82"/>
      <c r="H559" s="82"/>
      <c r="I559" s="82"/>
      <c r="J559" s="82"/>
      <c r="K559" s="82"/>
      <c r="L559" s="82"/>
      <c r="M559" s="82"/>
      <c r="N559" s="82"/>
      <c r="O559" s="82"/>
      <c r="P559" s="82"/>
      <c r="Q559" s="82"/>
      <c r="R559" s="82"/>
      <c r="S559" s="82"/>
      <c r="T559" s="82"/>
      <c r="U559" s="82"/>
      <c r="V559" s="83"/>
    </row>
    <row r="560" spans="3:22" s="66" customFormat="1" ht="39" customHeight="1">
      <c r="C560" s="82"/>
      <c r="D560" s="82"/>
      <c r="E560" s="82"/>
      <c r="F560" s="82"/>
      <c r="G560" s="82"/>
      <c r="H560" s="82"/>
      <c r="I560" s="82"/>
      <c r="J560" s="82"/>
      <c r="K560" s="82"/>
      <c r="L560" s="82"/>
      <c r="M560" s="82"/>
      <c r="N560" s="82"/>
      <c r="O560" s="82"/>
      <c r="P560" s="82"/>
      <c r="Q560" s="82"/>
      <c r="R560" s="82"/>
      <c r="S560" s="82"/>
      <c r="T560" s="82"/>
      <c r="U560" s="82"/>
      <c r="V560" s="83"/>
    </row>
    <row r="561" spans="3:22" s="66" customFormat="1" ht="39" customHeight="1">
      <c r="C561" s="82"/>
      <c r="D561" s="82"/>
      <c r="E561" s="82"/>
      <c r="F561" s="82"/>
      <c r="G561" s="82"/>
      <c r="H561" s="82"/>
      <c r="I561" s="82"/>
      <c r="J561" s="82"/>
      <c r="K561" s="82"/>
      <c r="L561" s="82"/>
      <c r="M561" s="82"/>
      <c r="N561" s="82"/>
      <c r="O561" s="82"/>
      <c r="P561" s="82"/>
      <c r="Q561" s="82"/>
      <c r="R561" s="82"/>
      <c r="S561" s="82"/>
      <c r="T561" s="82"/>
      <c r="U561" s="82"/>
      <c r="V561" s="83"/>
    </row>
    <row r="562" spans="3:22" s="66" customFormat="1" ht="39" customHeight="1">
      <c r="C562" s="82"/>
      <c r="D562" s="82"/>
      <c r="E562" s="82"/>
      <c r="F562" s="82"/>
      <c r="G562" s="82"/>
      <c r="H562" s="82"/>
      <c r="I562" s="82"/>
      <c r="J562" s="82"/>
      <c r="K562" s="82"/>
      <c r="L562" s="82"/>
      <c r="M562" s="82"/>
      <c r="N562" s="82"/>
      <c r="O562" s="82"/>
      <c r="P562" s="82"/>
      <c r="Q562" s="82"/>
      <c r="R562" s="82"/>
      <c r="S562" s="82"/>
      <c r="T562" s="82"/>
      <c r="U562" s="82"/>
      <c r="V562" s="83"/>
    </row>
    <row r="563" spans="3:22" s="66" customFormat="1" ht="39" customHeight="1">
      <c r="C563" s="82"/>
      <c r="D563" s="82"/>
      <c r="E563" s="82"/>
      <c r="F563" s="82"/>
      <c r="G563" s="82"/>
      <c r="H563" s="82"/>
      <c r="I563" s="82"/>
      <c r="J563" s="82"/>
      <c r="K563" s="82"/>
      <c r="L563" s="82"/>
      <c r="M563" s="82"/>
      <c r="N563" s="82"/>
      <c r="O563" s="82"/>
      <c r="P563" s="82"/>
      <c r="Q563" s="82"/>
      <c r="R563" s="82"/>
      <c r="S563" s="82"/>
      <c r="T563" s="82"/>
      <c r="U563" s="82"/>
      <c r="V563" s="83"/>
    </row>
    <row r="564" spans="3:22" s="66" customFormat="1" ht="39" customHeight="1">
      <c r="C564" s="82"/>
      <c r="D564" s="82"/>
      <c r="E564" s="82"/>
      <c r="F564" s="82"/>
      <c r="G564" s="82"/>
      <c r="H564" s="82"/>
      <c r="I564" s="82"/>
      <c r="J564" s="82"/>
      <c r="K564" s="82"/>
      <c r="L564" s="82"/>
      <c r="M564" s="82"/>
      <c r="N564" s="82"/>
      <c r="O564" s="82"/>
      <c r="P564" s="82"/>
      <c r="Q564" s="82"/>
      <c r="R564" s="82"/>
      <c r="S564" s="82"/>
      <c r="T564" s="82"/>
      <c r="U564" s="82"/>
      <c r="V564" s="83"/>
    </row>
    <row r="565" spans="3:22" s="66" customFormat="1" ht="39" customHeight="1">
      <c r="C565" s="82"/>
      <c r="D565" s="82"/>
      <c r="E565" s="82"/>
      <c r="F565" s="82"/>
      <c r="G565" s="82"/>
      <c r="H565" s="82"/>
      <c r="I565" s="82"/>
      <c r="J565" s="82"/>
      <c r="K565" s="82"/>
      <c r="L565" s="82"/>
      <c r="M565" s="82"/>
      <c r="N565" s="82"/>
      <c r="O565" s="82"/>
      <c r="P565" s="82"/>
      <c r="Q565" s="82"/>
      <c r="R565" s="82"/>
      <c r="S565" s="82"/>
      <c r="T565" s="82"/>
      <c r="U565" s="82"/>
      <c r="V565" s="83"/>
    </row>
    <row r="566" spans="3:22" s="66" customFormat="1" ht="39" customHeight="1">
      <c r="C566" s="82"/>
      <c r="D566" s="82"/>
      <c r="E566" s="82"/>
      <c r="F566" s="82"/>
      <c r="G566" s="82"/>
      <c r="H566" s="82"/>
      <c r="I566" s="82"/>
      <c r="J566" s="82"/>
      <c r="K566" s="82"/>
      <c r="L566" s="82"/>
      <c r="M566" s="82"/>
      <c r="N566" s="82"/>
      <c r="O566" s="82"/>
      <c r="P566" s="82"/>
      <c r="Q566" s="82"/>
      <c r="R566" s="82"/>
      <c r="S566" s="82"/>
      <c r="T566" s="82"/>
      <c r="U566" s="82"/>
      <c r="V566" s="83"/>
    </row>
    <row r="567" spans="3:22" s="66" customFormat="1" ht="39" customHeight="1">
      <c r="C567" s="82"/>
      <c r="D567" s="82"/>
      <c r="E567" s="82"/>
      <c r="F567" s="82"/>
      <c r="G567" s="82"/>
      <c r="H567" s="82"/>
      <c r="I567" s="82"/>
      <c r="J567" s="82"/>
      <c r="K567" s="82"/>
      <c r="L567" s="82"/>
      <c r="M567" s="82"/>
      <c r="N567" s="82"/>
      <c r="O567" s="82"/>
      <c r="P567" s="82"/>
      <c r="Q567" s="82"/>
      <c r="R567" s="82"/>
      <c r="S567" s="82"/>
      <c r="T567" s="82"/>
      <c r="U567" s="82"/>
      <c r="V567" s="83"/>
    </row>
    <row r="568" spans="3:22" s="66" customFormat="1" ht="39" customHeight="1">
      <c r="C568" s="82"/>
      <c r="D568" s="82"/>
      <c r="E568" s="82"/>
      <c r="F568" s="82"/>
      <c r="G568" s="82"/>
      <c r="H568" s="82"/>
      <c r="I568" s="82"/>
      <c r="J568" s="82"/>
      <c r="K568" s="82"/>
      <c r="L568" s="82"/>
      <c r="M568" s="82"/>
      <c r="N568" s="82"/>
      <c r="O568" s="82"/>
      <c r="P568" s="82"/>
      <c r="Q568" s="82"/>
      <c r="R568" s="82"/>
      <c r="S568" s="82"/>
      <c r="T568" s="82"/>
      <c r="U568" s="82"/>
      <c r="V568" s="83"/>
    </row>
    <row r="569" spans="3:22" s="66" customFormat="1" ht="39" customHeight="1">
      <c r="C569" s="82"/>
      <c r="D569" s="82"/>
      <c r="E569" s="82"/>
      <c r="F569" s="82"/>
      <c r="G569" s="82"/>
      <c r="H569" s="82"/>
      <c r="I569" s="82"/>
      <c r="J569" s="82"/>
      <c r="K569" s="82"/>
      <c r="L569" s="82"/>
      <c r="M569" s="82"/>
      <c r="N569" s="82"/>
      <c r="O569" s="82"/>
      <c r="P569" s="82"/>
      <c r="Q569" s="82"/>
      <c r="R569" s="82"/>
      <c r="S569" s="82"/>
      <c r="T569" s="82"/>
      <c r="U569" s="82"/>
      <c r="V569" s="83"/>
    </row>
    <row r="570" spans="3:22" s="66" customFormat="1" ht="39" customHeight="1">
      <c r="C570" s="82"/>
      <c r="D570" s="82"/>
      <c r="E570" s="82"/>
      <c r="F570" s="82"/>
      <c r="G570" s="82"/>
      <c r="H570" s="82"/>
      <c r="I570" s="82"/>
      <c r="J570" s="82"/>
      <c r="K570" s="82"/>
      <c r="L570" s="82"/>
      <c r="M570" s="82"/>
      <c r="N570" s="82"/>
      <c r="O570" s="82"/>
      <c r="P570" s="82"/>
      <c r="Q570" s="82"/>
      <c r="R570" s="82"/>
      <c r="S570" s="82"/>
      <c r="T570" s="82"/>
      <c r="U570" s="82"/>
      <c r="V570" s="83"/>
    </row>
    <row r="571" spans="3:22" s="66" customFormat="1" ht="39" customHeight="1">
      <c r="C571" s="82"/>
      <c r="D571" s="82"/>
      <c r="E571" s="82"/>
      <c r="F571" s="82"/>
      <c r="G571" s="82"/>
      <c r="H571" s="82"/>
      <c r="I571" s="82"/>
      <c r="J571" s="82"/>
      <c r="K571" s="82"/>
      <c r="L571" s="82"/>
      <c r="M571" s="82"/>
      <c r="N571" s="82"/>
      <c r="O571" s="82"/>
      <c r="P571" s="82"/>
      <c r="Q571" s="82"/>
      <c r="R571" s="82"/>
      <c r="S571" s="82"/>
      <c r="T571" s="82"/>
      <c r="U571" s="82"/>
      <c r="V571" s="83"/>
    </row>
    <row r="572" spans="3:22" s="66" customFormat="1" ht="39" customHeight="1">
      <c r="C572" s="82"/>
      <c r="D572" s="82"/>
      <c r="E572" s="82"/>
      <c r="F572" s="82"/>
      <c r="G572" s="82"/>
      <c r="H572" s="82"/>
      <c r="I572" s="82"/>
      <c r="J572" s="82"/>
      <c r="K572" s="82"/>
      <c r="L572" s="82"/>
      <c r="M572" s="82"/>
      <c r="N572" s="82"/>
      <c r="O572" s="82"/>
      <c r="P572" s="82"/>
      <c r="Q572" s="82"/>
      <c r="R572" s="82"/>
      <c r="S572" s="82"/>
      <c r="T572" s="82"/>
      <c r="U572" s="82"/>
      <c r="V572" s="83"/>
    </row>
    <row r="573" spans="3:22" s="66" customFormat="1" ht="39" customHeight="1">
      <c r="C573" s="82"/>
      <c r="D573" s="82"/>
      <c r="E573" s="82"/>
      <c r="F573" s="82"/>
      <c r="G573" s="82"/>
      <c r="H573" s="82"/>
      <c r="I573" s="82"/>
      <c r="J573" s="82"/>
      <c r="K573" s="82"/>
      <c r="L573" s="82"/>
      <c r="M573" s="82"/>
      <c r="N573" s="82"/>
      <c r="O573" s="82"/>
      <c r="P573" s="82"/>
      <c r="Q573" s="82"/>
      <c r="R573" s="82"/>
      <c r="S573" s="82"/>
      <c r="T573" s="82"/>
      <c r="U573" s="82"/>
      <c r="V573" s="83"/>
    </row>
  </sheetData>
  <sortState ref="A6:V10">
    <sortCondition descending="1" ref="V6:V10"/>
  </sortState>
  <mergeCells count="5">
    <mergeCell ref="A5:B5"/>
    <mergeCell ref="A4:V4"/>
    <mergeCell ref="V2:V3"/>
    <mergeCell ref="C1:V1"/>
    <mergeCell ref="A1:B3"/>
  </mergeCells>
  <pageMargins left="0.7" right="0.7" top="0.75" bottom="0.75" header="0.3" footer="0.3"/>
  <pageSetup paperSize="9" scale="30" orientation="landscape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69"/>
  <sheetViews>
    <sheetView topLeftCell="A9" zoomScale="40" zoomScaleNormal="40" zoomScaleSheetLayoutView="40" workbookViewId="0">
      <selection activeCell="C1" sqref="A1:V36"/>
    </sheetView>
  </sheetViews>
  <sheetFormatPr defaultRowHeight="39" customHeight="1"/>
  <cols>
    <col min="1" max="1" width="12.6640625" style="218" customWidth="1"/>
    <col min="2" max="2" width="76.1640625" style="84" customWidth="1"/>
    <col min="3" max="21" width="13.83203125" style="85" customWidth="1"/>
    <col min="22" max="22" width="19.1640625" style="86" customWidth="1"/>
    <col min="23" max="16384" width="9.33203125" style="63"/>
  </cols>
  <sheetData>
    <row r="1" spans="1:41" ht="60" customHeight="1">
      <c r="A1" s="704"/>
      <c r="B1" s="683"/>
      <c r="C1" s="686" t="s">
        <v>255</v>
      </c>
      <c r="D1" s="687"/>
      <c r="E1" s="687"/>
      <c r="F1" s="687"/>
      <c r="G1" s="687"/>
      <c r="H1" s="687"/>
      <c r="I1" s="687"/>
      <c r="J1" s="687"/>
      <c r="K1" s="687"/>
      <c r="L1" s="687"/>
      <c r="M1" s="687"/>
      <c r="N1" s="687"/>
      <c r="O1" s="687"/>
      <c r="P1" s="687"/>
      <c r="Q1" s="687"/>
      <c r="R1" s="687"/>
      <c r="S1" s="687"/>
      <c r="T1" s="687"/>
      <c r="U1" s="687"/>
      <c r="V1" s="688"/>
    </row>
    <row r="2" spans="1:41" ht="39" customHeight="1">
      <c r="A2" s="704"/>
      <c r="B2" s="683"/>
      <c r="C2" s="62">
        <v>1</v>
      </c>
      <c r="D2" s="62"/>
      <c r="E2" s="62">
        <f t="shared" ref="E2:U2" si="0">+D2+1</f>
        <v>1</v>
      </c>
      <c r="F2" s="62">
        <f t="shared" si="0"/>
        <v>2</v>
      </c>
      <c r="G2" s="62">
        <f t="shared" si="0"/>
        <v>3</v>
      </c>
      <c r="H2" s="62">
        <f t="shared" si="0"/>
        <v>4</v>
      </c>
      <c r="I2" s="62">
        <f t="shared" si="0"/>
        <v>5</v>
      </c>
      <c r="J2" s="62">
        <f t="shared" si="0"/>
        <v>6</v>
      </c>
      <c r="K2" s="62">
        <f t="shared" si="0"/>
        <v>7</v>
      </c>
      <c r="L2" s="62">
        <f t="shared" si="0"/>
        <v>8</v>
      </c>
      <c r="M2" s="62">
        <f t="shared" si="0"/>
        <v>9</v>
      </c>
      <c r="N2" s="62">
        <f t="shared" si="0"/>
        <v>10</v>
      </c>
      <c r="O2" s="62">
        <f t="shared" si="0"/>
        <v>11</v>
      </c>
      <c r="P2" s="62">
        <f t="shared" si="0"/>
        <v>12</v>
      </c>
      <c r="Q2" s="62">
        <f t="shared" si="0"/>
        <v>13</v>
      </c>
      <c r="R2" s="62">
        <f t="shared" si="0"/>
        <v>14</v>
      </c>
      <c r="S2" s="62">
        <f t="shared" si="0"/>
        <v>15</v>
      </c>
      <c r="T2" s="62">
        <f t="shared" si="0"/>
        <v>16</v>
      </c>
      <c r="U2" s="62">
        <f t="shared" si="0"/>
        <v>17</v>
      </c>
      <c r="V2" s="700" t="s">
        <v>233</v>
      </c>
    </row>
    <row r="3" spans="1:41" ht="345.75" customHeight="1" thickBot="1">
      <c r="A3" s="684"/>
      <c r="B3" s="685"/>
      <c r="C3" s="64" t="s">
        <v>164</v>
      </c>
      <c r="D3" s="64" t="s">
        <v>165</v>
      </c>
      <c r="E3" s="64" t="s">
        <v>166</v>
      </c>
      <c r="F3" s="64" t="s">
        <v>167</v>
      </c>
      <c r="G3" s="64" t="s">
        <v>168</v>
      </c>
      <c r="H3" s="64" t="s">
        <v>169</v>
      </c>
      <c r="I3" s="64" t="s">
        <v>170</v>
      </c>
      <c r="J3" s="64" t="s">
        <v>171</v>
      </c>
      <c r="K3" s="64" t="s">
        <v>172</v>
      </c>
      <c r="L3" s="64" t="s">
        <v>173</v>
      </c>
      <c r="M3" s="64" t="s">
        <v>174</v>
      </c>
      <c r="N3" s="64" t="s">
        <v>175</v>
      </c>
      <c r="O3" s="64" t="s">
        <v>176</v>
      </c>
      <c r="P3" s="64" t="s">
        <v>177</v>
      </c>
      <c r="Q3" s="64" t="s">
        <v>178</v>
      </c>
      <c r="R3" s="64" t="s">
        <v>179</v>
      </c>
      <c r="S3" s="64" t="s">
        <v>180</v>
      </c>
      <c r="T3" s="64" t="s">
        <v>181</v>
      </c>
      <c r="U3" s="64" t="s">
        <v>182</v>
      </c>
      <c r="V3" s="701"/>
    </row>
    <row r="4" spans="1:41" s="67" customFormat="1" ht="67.5" customHeight="1" thickTop="1" thickBot="1">
      <c r="A4" s="721" t="s">
        <v>99</v>
      </c>
      <c r="B4" s="722"/>
      <c r="C4" s="722"/>
      <c r="D4" s="722"/>
      <c r="E4" s="722"/>
      <c r="F4" s="722"/>
      <c r="G4" s="722"/>
      <c r="H4" s="722"/>
      <c r="I4" s="722"/>
      <c r="J4" s="722"/>
      <c r="K4" s="722"/>
      <c r="L4" s="722"/>
      <c r="M4" s="722"/>
      <c r="N4" s="722"/>
      <c r="O4" s="722"/>
      <c r="P4" s="722"/>
      <c r="Q4" s="722"/>
      <c r="R4" s="722"/>
      <c r="S4" s="722"/>
      <c r="T4" s="722"/>
      <c r="U4" s="722"/>
      <c r="V4" s="723"/>
    </row>
    <row r="5" spans="1:41" s="88" customFormat="1" ht="84" customHeight="1" thickTop="1" thickBot="1">
      <c r="A5" s="720" t="s">
        <v>211</v>
      </c>
      <c r="B5" s="720"/>
      <c r="C5" s="406">
        <v>3</v>
      </c>
      <c r="D5" s="406">
        <v>118</v>
      </c>
      <c r="E5" s="406">
        <v>147</v>
      </c>
      <c r="F5" s="406">
        <v>47</v>
      </c>
      <c r="G5" s="406">
        <v>161</v>
      </c>
      <c r="H5" s="406">
        <v>21</v>
      </c>
      <c r="I5" s="406">
        <v>23</v>
      </c>
      <c r="J5" s="406">
        <v>51</v>
      </c>
      <c r="K5" s="406">
        <v>53</v>
      </c>
      <c r="L5" s="406">
        <v>42</v>
      </c>
      <c r="M5" s="406">
        <v>24</v>
      </c>
      <c r="N5" s="406">
        <v>88</v>
      </c>
      <c r="O5" s="406">
        <v>64</v>
      </c>
      <c r="P5" s="406">
        <v>32</v>
      </c>
      <c r="Q5" s="406">
        <v>24</v>
      </c>
      <c r="R5" s="406">
        <v>45</v>
      </c>
      <c r="S5" s="406">
        <v>2</v>
      </c>
      <c r="T5" s="406">
        <v>22</v>
      </c>
      <c r="U5" s="406">
        <v>11</v>
      </c>
      <c r="V5" s="406">
        <f t="shared" ref="V5" si="1">SUM(C5:U5)</f>
        <v>978</v>
      </c>
    </row>
    <row r="6" spans="1:41" ht="39" customHeight="1" thickTop="1">
      <c r="A6" s="324">
        <v>1</v>
      </c>
      <c r="B6" s="325" t="s">
        <v>104</v>
      </c>
      <c r="C6" s="321">
        <v>2</v>
      </c>
      <c r="D6" s="321">
        <v>108</v>
      </c>
      <c r="E6" s="321">
        <v>3</v>
      </c>
      <c r="F6" s="321">
        <v>0</v>
      </c>
      <c r="G6" s="321"/>
      <c r="H6" s="321">
        <v>0</v>
      </c>
      <c r="I6" s="321">
        <v>0</v>
      </c>
      <c r="J6" s="321">
        <v>1</v>
      </c>
      <c r="K6" s="321">
        <v>0</v>
      </c>
      <c r="L6" s="321">
        <v>0</v>
      </c>
      <c r="M6" s="321"/>
      <c r="N6" s="321">
        <v>0</v>
      </c>
      <c r="O6" s="321">
        <v>1</v>
      </c>
      <c r="P6" s="321">
        <v>0</v>
      </c>
      <c r="Q6" s="321">
        <v>0</v>
      </c>
      <c r="R6" s="321">
        <v>0</v>
      </c>
      <c r="S6" s="317">
        <v>0</v>
      </c>
      <c r="T6" s="321"/>
      <c r="U6" s="321">
        <v>0</v>
      </c>
      <c r="V6" s="303">
        <f t="shared" ref="V6:V36" si="2">SUM(C6:U6)</f>
        <v>115</v>
      </c>
    </row>
    <row r="7" spans="1:41" ht="39" customHeight="1">
      <c r="A7" s="324">
        <f>1+A6</f>
        <v>2</v>
      </c>
      <c r="B7" s="313" t="s">
        <v>100</v>
      </c>
      <c r="C7" s="314">
        <v>0</v>
      </c>
      <c r="D7" s="314">
        <v>5</v>
      </c>
      <c r="E7" s="314">
        <v>67</v>
      </c>
      <c r="F7" s="314">
        <v>0</v>
      </c>
      <c r="G7" s="314"/>
      <c r="H7" s="314">
        <v>6</v>
      </c>
      <c r="I7" s="314">
        <v>0</v>
      </c>
      <c r="J7" s="314">
        <v>5</v>
      </c>
      <c r="K7" s="314">
        <v>0</v>
      </c>
      <c r="L7" s="314">
        <v>0</v>
      </c>
      <c r="M7" s="314"/>
      <c r="N7" s="314">
        <v>0</v>
      </c>
      <c r="O7" s="314"/>
      <c r="P7" s="314">
        <v>1</v>
      </c>
      <c r="Q7" s="314">
        <v>10</v>
      </c>
      <c r="R7" s="314">
        <v>0</v>
      </c>
      <c r="S7" s="314">
        <v>0</v>
      </c>
      <c r="T7" s="314">
        <v>7</v>
      </c>
      <c r="U7" s="314">
        <v>5</v>
      </c>
      <c r="V7" s="304">
        <f t="shared" si="2"/>
        <v>106</v>
      </c>
    </row>
    <row r="8" spans="1:41" ht="39" customHeight="1">
      <c r="A8" s="324">
        <f t="shared" ref="A8:A36" si="3">1+A7</f>
        <v>3</v>
      </c>
      <c r="B8" s="313" t="s">
        <v>107</v>
      </c>
      <c r="C8" s="314">
        <v>0</v>
      </c>
      <c r="D8" s="314">
        <v>0</v>
      </c>
      <c r="E8" s="314">
        <v>1</v>
      </c>
      <c r="F8" s="314">
        <v>0</v>
      </c>
      <c r="G8" s="314">
        <v>9</v>
      </c>
      <c r="H8" s="314">
        <v>0</v>
      </c>
      <c r="I8" s="314">
        <v>0</v>
      </c>
      <c r="J8" s="314">
        <v>21</v>
      </c>
      <c r="K8" s="314">
        <v>5</v>
      </c>
      <c r="L8" s="314">
        <v>10</v>
      </c>
      <c r="M8" s="314"/>
      <c r="N8" s="314">
        <v>1</v>
      </c>
      <c r="O8" s="314">
        <v>45</v>
      </c>
      <c r="P8" s="314">
        <v>7</v>
      </c>
      <c r="Q8" s="314">
        <v>5</v>
      </c>
      <c r="R8" s="314">
        <v>1</v>
      </c>
      <c r="S8" s="314">
        <v>1</v>
      </c>
      <c r="T8" s="314"/>
      <c r="U8" s="314">
        <v>0</v>
      </c>
      <c r="V8" s="304">
        <f t="shared" si="2"/>
        <v>106</v>
      </c>
    </row>
    <row r="9" spans="1:41" ht="39" customHeight="1">
      <c r="A9" s="324">
        <f t="shared" si="3"/>
        <v>4</v>
      </c>
      <c r="B9" s="313" t="s">
        <v>101</v>
      </c>
      <c r="C9" s="314">
        <v>1</v>
      </c>
      <c r="D9" s="314">
        <v>5</v>
      </c>
      <c r="E9" s="314">
        <v>84</v>
      </c>
      <c r="F9" s="314">
        <v>1</v>
      </c>
      <c r="G9" s="314"/>
      <c r="H9" s="314">
        <v>0</v>
      </c>
      <c r="I9" s="314">
        <v>0</v>
      </c>
      <c r="J9" s="314">
        <v>4</v>
      </c>
      <c r="K9" s="314">
        <v>0</v>
      </c>
      <c r="L9" s="314">
        <v>0</v>
      </c>
      <c r="M9" s="314"/>
      <c r="N9" s="314">
        <v>0</v>
      </c>
      <c r="O9" s="314">
        <v>1</v>
      </c>
      <c r="P9" s="314">
        <v>0</v>
      </c>
      <c r="Q9" s="314">
        <v>0</v>
      </c>
      <c r="R9" s="314">
        <v>0</v>
      </c>
      <c r="S9" s="314">
        <v>0</v>
      </c>
      <c r="T9" s="314">
        <v>2</v>
      </c>
      <c r="U9" s="314">
        <v>0</v>
      </c>
      <c r="V9" s="304">
        <f t="shared" si="2"/>
        <v>98</v>
      </c>
    </row>
    <row r="10" spans="1:41" ht="39" customHeight="1">
      <c r="A10" s="324">
        <f t="shared" si="3"/>
        <v>5</v>
      </c>
      <c r="B10" s="313" t="s">
        <v>109</v>
      </c>
      <c r="C10" s="314">
        <v>0</v>
      </c>
      <c r="D10" s="314">
        <v>6</v>
      </c>
      <c r="E10" s="314">
        <v>87</v>
      </c>
      <c r="F10" s="314">
        <v>2</v>
      </c>
      <c r="G10" s="314"/>
      <c r="H10" s="314">
        <v>0</v>
      </c>
      <c r="I10" s="314">
        <v>0</v>
      </c>
      <c r="J10" s="314">
        <v>2</v>
      </c>
      <c r="K10" s="314">
        <v>0</v>
      </c>
      <c r="L10" s="314">
        <v>0</v>
      </c>
      <c r="M10" s="314"/>
      <c r="N10" s="314">
        <v>0</v>
      </c>
      <c r="O10" s="314"/>
      <c r="P10" s="314">
        <v>0</v>
      </c>
      <c r="Q10" s="314">
        <v>0</v>
      </c>
      <c r="R10" s="314">
        <v>0</v>
      </c>
      <c r="S10" s="314">
        <v>0</v>
      </c>
      <c r="T10" s="314"/>
      <c r="U10" s="314">
        <v>0</v>
      </c>
      <c r="V10" s="304">
        <f t="shared" si="2"/>
        <v>97</v>
      </c>
    </row>
    <row r="11" spans="1:41" ht="39" customHeight="1">
      <c r="A11" s="324">
        <f t="shared" si="3"/>
        <v>6</v>
      </c>
      <c r="B11" s="313" t="s">
        <v>105</v>
      </c>
      <c r="C11" s="314">
        <v>0</v>
      </c>
      <c r="D11" s="314">
        <v>0</v>
      </c>
      <c r="E11" s="314">
        <v>0</v>
      </c>
      <c r="F11" s="314">
        <v>0</v>
      </c>
      <c r="G11" s="314">
        <v>74</v>
      </c>
      <c r="H11" s="314">
        <v>0</v>
      </c>
      <c r="I11" s="314">
        <v>0</v>
      </c>
      <c r="J11" s="314">
        <v>6</v>
      </c>
      <c r="K11" s="314">
        <v>0</v>
      </c>
      <c r="L11" s="314">
        <v>0</v>
      </c>
      <c r="M11" s="314"/>
      <c r="N11" s="314">
        <v>0</v>
      </c>
      <c r="O11" s="314"/>
      <c r="P11" s="314">
        <v>0</v>
      </c>
      <c r="Q11" s="314">
        <v>0</v>
      </c>
      <c r="R11" s="314">
        <v>0</v>
      </c>
      <c r="S11" s="314">
        <v>0</v>
      </c>
      <c r="T11" s="314">
        <v>9</v>
      </c>
      <c r="U11" s="314">
        <v>0</v>
      </c>
      <c r="V11" s="304">
        <f t="shared" si="2"/>
        <v>89</v>
      </c>
    </row>
    <row r="12" spans="1:41" ht="39" customHeight="1">
      <c r="A12" s="324">
        <f t="shared" si="3"/>
        <v>7</v>
      </c>
      <c r="B12" s="313" t="s">
        <v>103</v>
      </c>
      <c r="C12" s="314">
        <v>1</v>
      </c>
      <c r="D12" s="314">
        <v>85</v>
      </c>
      <c r="E12" s="314">
        <v>1</v>
      </c>
      <c r="F12" s="314">
        <v>0</v>
      </c>
      <c r="G12" s="314"/>
      <c r="H12" s="314">
        <v>0</v>
      </c>
      <c r="I12" s="314">
        <v>0</v>
      </c>
      <c r="J12" s="314"/>
      <c r="K12" s="314">
        <v>0</v>
      </c>
      <c r="L12" s="314">
        <v>0</v>
      </c>
      <c r="M12" s="314"/>
      <c r="N12" s="314">
        <v>0</v>
      </c>
      <c r="O12" s="314"/>
      <c r="P12" s="314">
        <v>0</v>
      </c>
      <c r="Q12" s="314">
        <v>0</v>
      </c>
      <c r="R12" s="314">
        <v>0</v>
      </c>
      <c r="S12" s="314">
        <v>0</v>
      </c>
      <c r="T12" s="314"/>
      <c r="U12" s="314">
        <v>0</v>
      </c>
      <c r="V12" s="304">
        <f t="shared" si="2"/>
        <v>87</v>
      </c>
      <c r="X12" s="719" t="s">
        <v>347</v>
      </c>
      <c r="Y12" s="719"/>
      <c r="Z12" s="719"/>
      <c r="AA12" s="719"/>
      <c r="AB12" s="719"/>
      <c r="AC12" s="719"/>
      <c r="AD12" s="719"/>
      <c r="AE12" s="719"/>
      <c r="AF12" s="719"/>
      <c r="AG12" s="719"/>
      <c r="AH12" s="719"/>
      <c r="AI12" s="719"/>
      <c r="AJ12" s="719"/>
      <c r="AK12" s="719"/>
      <c r="AL12" s="719"/>
      <c r="AM12" s="719"/>
      <c r="AN12" s="719"/>
      <c r="AO12" s="719"/>
    </row>
    <row r="13" spans="1:41" ht="39" customHeight="1">
      <c r="A13" s="324">
        <f t="shared" si="3"/>
        <v>8</v>
      </c>
      <c r="B13" s="313" t="s">
        <v>197</v>
      </c>
      <c r="C13" s="314">
        <v>0</v>
      </c>
      <c r="D13" s="314">
        <v>0</v>
      </c>
      <c r="E13" s="314">
        <v>0</v>
      </c>
      <c r="F13" s="314">
        <v>0</v>
      </c>
      <c r="G13" s="314"/>
      <c r="H13" s="314">
        <v>0</v>
      </c>
      <c r="I13" s="314">
        <v>0</v>
      </c>
      <c r="J13" s="314"/>
      <c r="K13" s="314">
        <v>0</v>
      </c>
      <c r="L13" s="314">
        <v>1</v>
      </c>
      <c r="M13" s="314">
        <v>1</v>
      </c>
      <c r="N13" s="314">
        <v>74</v>
      </c>
      <c r="O13" s="314">
        <v>1</v>
      </c>
      <c r="P13" s="314">
        <v>0</v>
      </c>
      <c r="Q13" s="314">
        <v>0</v>
      </c>
      <c r="R13" s="314">
        <v>0</v>
      </c>
      <c r="S13" s="314">
        <v>0</v>
      </c>
      <c r="T13" s="314"/>
      <c r="U13" s="314">
        <v>0</v>
      </c>
      <c r="V13" s="304">
        <f t="shared" si="2"/>
        <v>77</v>
      </c>
      <c r="X13" s="719"/>
      <c r="Y13" s="719"/>
      <c r="Z13" s="719"/>
      <c r="AA13" s="719"/>
      <c r="AB13" s="719"/>
      <c r="AC13" s="719"/>
      <c r="AD13" s="719"/>
      <c r="AE13" s="719"/>
      <c r="AF13" s="719"/>
      <c r="AG13" s="719"/>
      <c r="AH13" s="719"/>
      <c r="AI13" s="719"/>
      <c r="AJ13" s="719"/>
      <c r="AK13" s="719"/>
      <c r="AL13" s="719"/>
      <c r="AM13" s="719"/>
      <c r="AN13" s="719"/>
      <c r="AO13" s="719"/>
    </row>
    <row r="14" spans="1:41" ht="39" customHeight="1">
      <c r="A14" s="324">
        <f t="shared" si="3"/>
        <v>9</v>
      </c>
      <c r="B14" s="313" t="s">
        <v>106</v>
      </c>
      <c r="C14" s="314">
        <v>0</v>
      </c>
      <c r="D14" s="314">
        <v>0</v>
      </c>
      <c r="E14" s="314">
        <v>1</v>
      </c>
      <c r="F14" s="314">
        <v>0</v>
      </c>
      <c r="G14" s="314">
        <v>70</v>
      </c>
      <c r="H14" s="314">
        <v>4</v>
      </c>
      <c r="I14" s="314">
        <v>0</v>
      </c>
      <c r="J14" s="314"/>
      <c r="K14" s="314">
        <v>0</v>
      </c>
      <c r="L14" s="314">
        <v>0</v>
      </c>
      <c r="M14" s="314"/>
      <c r="N14" s="314">
        <v>0</v>
      </c>
      <c r="O14" s="314"/>
      <c r="P14" s="314">
        <v>0</v>
      </c>
      <c r="Q14" s="314">
        <v>0</v>
      </c>
      <c r="R14" s="314">
        <v>0</v>
      </c>
      <c r="S14" s="314">
        <v>0</v>
      </c>
      <c r="T14" s="314"/>
      <c r="U14" s="314">
        <v>0</v>
      </c>
      <c r="V14" s="304">
        <f t="shared" si="2"/>
        <v>75</v>
      </c>
      <c r="X14" s="719"/>
      <c r="Y14" s="719"/>
      <c r="Z14" s="719"/>
      <c r="AA14" s="719"/>
      <c r="AB14" s="719"/>
      <c r="AC14" s="719"/>
      <c r="AD14" s="719"/>
      <c r="AE14" s="719"/>
      <c r="AF14" s="719"/>
      <c r="AG14" s="719"/>
      <c r="AH14" s="719"/>
      <c r="AI14" s="719"/>
      <c r="AJ14" s="719"/>
      <c r="AK14" s="719"/>
      <c r="AL14" s="719"/>
      <c r="AM14" s="719"/>
      <c r="AN14" s="719"/>
      <c r="AO14" s="719"/>
    </row>
    <row r="15" spans="1:41" ht="39" customHeight="1">
      <c r="A15" s="324">
        <f t="shared" si="3"/>
        <v>10</v>
      </c>
      <c r="B15" s="313" t="s">
        <v>116</v>
      </c>
      <c r="C15" s="314">
        <v>0</v>
      </c>
      <c r="D15" s="314">
        <v>0</v>
      </c>
      <c r="E15" s="314">
        <v>1</v>
      </c>
      <c r="F15" s="314">
        <v>0</v>
      </c>
      <c r="G15" s="314">
        <v>7</v>
      </c>
      <c r="H15" s="314">
        <v>0</v>
      </c>
      <c r="I15" s="314">
        <v>4</v>
      </c>
      <c r="J15" s="314">
        <v>48</v>
      </c>
      <c r="K15" s="314">
        <v>0</v>
      </c>
      <c r="L15" s="314">
        <v>0</v>
      </c>
      <c r="M15" s="314"/>
      <c r="N15" s="314">
        <v>0</v>
      </c>
      <c r="O15" s="314">
        <v>9</v>
      </c>
      <c r="P15" s="314">
        <v>2</v>
      </c>
      <c r="Q15" s="314">
        <v>0</v>
      </c>
      <c r="R15" s="314">
        <v>0</v>
      </c>
      <c r="S15" s="314">
        <v>1</v>
      </c>
      <c r="T15" s="314"/>
      <c r="U15" s="314">
        <v>0</v>
      </c>
      <c r="V15" s="304">
        <f t="shared" si="2"/>
        <v>72</v>
      </c>
      <c r="X15" s="719"/>
      <c r="Y15" s="719"/>
      <c r="Z15" s="719"/>
      <c r="AA15" s="719"/>
      <c r="AB15" s="719"/>
      <c r="AC15" s="719"/>
      <c r="AD15" s="719"/>
      <c r="AE15" s="719"/>
      <c r="AF15" s="719"/>
      <c r="AG15" s="719"/>
      <c r="AH15" s="719"/>
      <c r="AI15" s="719"/>
      <c r="AJ15" s="719"/>
      <c r="AK15" s="719"/>
      <c r="AL15" s="719"/>
      <c r="AM15" s="719"/>
      <c r="AN15" s="719"/>
      <c r="AO15" s="719"/>
    </row>
    <row r="16" spans="1:41" ht="39" customHeight="1">
      <c r="A16" s="324">
        <f t="shared" si="3"/>
        <v>11</v>
      </c>
      <c r="B16" s="313" t="s">
        <v>124</v>
      </c>
      <c r="C16" s="314">
        <v>0</v>
      </c>
      <c r="D16" s="314">
        <v>2</v>
      </c>
      <c r="E16" s="314">
        <v>12</v>
      </c>
      <c r="F16" s="314">
        <v>46</v>
      </c>
      <c r="G16" s="314">
        <v>1</v>
      </c>
      <c r="H16" s="314">
        <v>0</v>
      </c>
      <c r="I16" s="314">
        <v>0</v>
      </c>
      <c r="J16" s="314">
        <v>1</v>
      </c>
      <c r="K16" s="314">
        <v>1</v>
      </c>
      <c r="L16" s="314">
        <v>0</v>
      </c>
      <c r="M16" s="314"/>
      <c r="N16" s="314">
        <v>1</v>
      </c>
      <c r="O16" s="314">
        <v>1</v>
      </c>
      <c r="P16" s="314">
        <v>0</v>
      </c>
      <c r="Q16" s="314">
        <v>0</v>
      </c>
      <c r="R16" s="314">
        <v>0</v>
      </c>
      <c r="S16" s="314">
        <v>0</v>
      </c>
      <c r="T16" s="314"/>
      <c r="U16" s="314">
        <v>1</v>
      </c>
      <c r="V16" s="304">
        <f t="shared" si="2"/>
        <v>66</v>
      </c>
      <c r="X16" s="719"/>
      <c r="Y16" s="719"/>
      <c r="Z16" s="719"/>
      <c r="AA16" s="719"/>
      <c r="AB16" s="719"/>
      <c r="AC16" s="719"/>
      <c r="AD16" s="719"/>
      <c r="AE16" s="719"/>
      <c r="AF16" s="719"/>
      <c r="AG16" s="719"/>
      <c r="AH16" s="719"/>
      <c r="AI16" s="719"/>
      <c r="AJ16" s="719"/>
      <c r="AK16" s="719"/>
      <c r="AL16" s="719"/>
      <c r="AM16" s="719"/>
      <c r="AN16" s="719"/>
      <c r="AO16" s="719"/>
    </row>
    <row r="17" spans="1:41" ht="39" customHeight="1">
      <c r="A17" s="324">
        <f t="shared" si="3"/>
        <v>12</v>
      </c>
      <c r="B17" s="313" t="s">
        <v>110</v>
      </c>
      <c r="C17" s="314">
        <v>0</v>
      </c>
      <c r="D17" s="314">
        <v>0</v>
      </c>
      <c r="E17" s="314">
        <v>0</v>
      </c>
      <c r="F17" s="314">
        <v>0</v>
      </c>
      <c r="G17" s="314">
        <v>49</v>
      </c>
      <c r="H17" s="314">
        <v>4</v>
      </c>
      <c r="I17" s="314">
        <v>2</v>
      </c>
      <c r="J17" s="314">
        <v>3</v>
      </c>
      <c r="K17" s="314">
        <v>0</v>
      </c>
      <c r="L17" s="314">
        <v>0</v>
      </c>
      <c r="M17" s="314"/>
      <c r="N17" s="314">
        <v>0</v>
      </c>
      <c r="O17" s="314">
        <v>6</v>
      </c>
      <c r="P17" s="314">
        <v>0</v>
      </c>
      <c r="Q17" s="314">
        <v>0</v>
      </c>
      <c r="R17" s="314">
        <v>0</v>
      </c>
      <c r="S17" s="314">
        <v>0</v>
      </c>
      <c r="T17" s="314"/>
      <c r="U17" s="314">
        <v>0</v>
      </c>
      <c r="V17" s="304">
        <f t="shared" si="2"/>
        <v>64</v>
      </c>
      <c r="X17" s="212"/>
      <c r="Y17" s="212"/>
      <c r="Z17" s="212"/>
      <c r="AA17" s="212"/>
      <c r="AB17" s="212"/>
      <c r="AC17" s="212"/>
      <c r="AD17" s="212"/>
      <c r="AE17" s="212"/>
      <c r="AF17" s="212"/>
      <c r="AG17" s="212"/>
      <c r="AH17" s="212"/>
      <c r="AI17" s="212"/>
      <c r="AJ17" s="212"/>
      <c r="AK17" s="212"/>
      <c r="AL17" s="212"/>
      <c r="AM17" s="212"/>
      <c r="AN17" s="212"/>
      <c r="AO17" s="212"/>
    </row>
    <row r="18" spans="1:41" ht="39" customHeight="1">
      <c r="A18" s="324">
        <f t="shared" si="3"/>
        <v>13</v>
      </c>
      <c r="B18" s="313" t="s">
        <v>125</v>
      </c>
      <c r="C18" s="314">
        <v>0</v>
      </c>
      <c r="D18" s="314">
        <v>0</v>
      </c>
      <c r="E18" s="314">
        <v>0</v>
      </c>
      <c r="F18" s="314">
        <v>0</v>
      </c>
      <c r="G18" s="314"/>
      <c r="H18" s="314">
        <v>0</v>
      </c>
      <c r="I18" s="314">
        <v>0</v>
      </c>
      <c r="J18" s="314"/>
      <c r="K18" s="314">
        <v>0</v>
      </c>
      <c r="L18" s="314">
        <v>3</v>
      </c>
      <c r="M18" s="314">
        <v>2</v>
      </c>
      <c r="N18" s="314">
        <v>55</v>
      </c>
      <c r="O18" s="314"/>
      <c r="P18" s="314">
        <v>0</v>
      </c>
      <c r="Q18" s="314">
        <v>0</v>
      </c>
      <c r="R18" s="314">
        <v>0</v>
      </c>
      <c r="S18" s="314">
        <v>0</v>
      </c>
      <c r="T18" s="314"/>
      <c r="U18" s="314">
        <v>0</v>
      </c>
      <c r="V18" s="304">
        <f t="shared" si="2"/>
        <v>60</v>
      </c>
      <c r="X18" s="212"/>
      <c r="Y18" s="212"/>
      <c r="Z18" s="212"/>
      <c r="AA18" s="212"/>
      <c r="AB18" s="212"/>
      <c r="AC18" s="212"/>
      <c r="AD18" s="212"/>
      <c r="AE18" s="212"/>
      <c r="AF18" s="212"/>
      <c r="AG18" s="212"/>
      <c r="AH18" s="212"/>
      <c r="AI18" s="212"/>
      <c r="AJ18" s="212"/>
      <c r="AK18" s="212"/>
      <c r="AL18" s="212"/>
      <c r="AM18" s="212"/>
      <c r="AN18" s="212"/>
      <c r="AO18" s="212"/>
    </row>
    <row r="19" spans="1:41" ht="39" customHeight="1">
      <c r="A19" s="217">
        <f t="shared" si="3"/>
        <v>14</v>
      </c>
      <c r="B19" s="261" t="s">
        <v>199</v>
      </c>
      <c r="C19" s="69">
        <v>0</v>
      </c>
      <c r="D19" s="69">
        <v>0</v>
      </c>
      <c r="E19" s="69">
        <v>0</v>
      </c>
      <c r="F19" s="69">
        <v>0</v>
      </c>
      <c r="G19" s="69">
        <v>1</v>
      </c>
      <c r="H19" s="69">
        <v>0</v>
      </c>
      <c r="I19" s="69">
        <v>0</v>
      </c>
      <c r="J19" s="69"/>
      <c r="K19" s="69">
        <v>13</v>
      </c>
      <c r="L19" s="69">
        <v>30</v>
      </c>
      <c r="M19" s="69">
        <v>2</v>
      </c>
      <c r="N19" s="69">
        <v>7</v>
      </c>
      <c r="O19" s="69">
        <v>4</v>
      </c>
      <c r="P19" s="69">
        <v>0</v>
      </c>
      <c r="Q19" s="69">
        <v>3</v>
      </c>
      <c r="R19" s="69">
        <v>0</v>
      </c>
      <c r="S19" s="69">
        <v>0</v>
      </c>
      <c r="T19" s="69"/>
      <c r="U19" s="69">
        <v>0</v>
      </c>
      <c r="V19" s="304">
        <f t="shared" si="2"/>
        <v>60</v>
      </c>
      <c r="X19" s="212"/>
      <c r="Y19" s="212"/>
      <c r="Z19" s="212"/>
      <c r="AA19" s="212"/>
      <c r="AB19" s="212"/>
      <c r="AC19" s="212"/>
      <c r="AD19" s="212"/>
      <c r="AE19" s="212"/>
      <c r="AF19" s="212"/>
      <c r="AG19" s="212"/>
      <c r="AH19" s="212"/>
      <c r="AI19" s="212"/>
      <c r="AJ19" s="212"/>
      <c r="AK19" s="212"/>
      <c r="AL19" s="212"/>
      <c r="AM19" s="212"/>
      <c r="AN19" s="212"/>
      <c r="AO19" s="212"/>
    </row>
    <row r="20" spans="1:41" ht="39" customHeight="1">
      <c r="A20" s="217">
        <f t="shared" si="3"/>
        <v>15</v>
      </c>
      <c r="B20" s="261" t="s">
        <v>120</v>
      </c>
      <c r="C20" s="69">
        <v>0</v>
      </c>
      <c r="D20" s="69">
        <v>0</v>
      </c>
      <c r="E20" s="69">
        <v>0</v>
      </c>
      <c r="F20" s="69">
        <v>0</v>
      </c>
      <c r="G20" s="69">
        <v>4</v>
      </c>
      <c r="H20" s="69">
        <v>0</v>
      </c>
      <c r="I20" s="69">
        <v>0</v>
      </c>
      <c r="J20" s="69"/>
      <c r="K20" s="69">
        <v>2</v>
      </c>
      <c r="L20" s="69">
        <v>2</v>
      </c>
      <c r="M20" s="69">
        <v>1</v>
      </c>
      <c r="N20" s="69">
        <v>31</v>
      </c>
      <c r="O20" s="69"/>
      <c r="P20" s="69">
        <v>0</v>
      </c>
      <c r="Q20" s="69">
        <v>0</v>
      </c>
      <c r="R20" s="69">
        <v>0</v>
      </c>
      <c r="S20" s="69">
        <v>0</v>
      </c>
      <c r="T20" s="69">
        <v>14</v>
      </c>
      <c r="U20" s="69">
        <v>0</v>
      </c>
      <c r="V20" s="304">
        <f t="shared" si="2"/>
        <v>54</v>
      </c>
      <c r="X20" s="212"/>
      <c r="Y20" s="212"/>
      <c r="Z20" s="212"/>
      <c r="AA20" s="212"/>
      <c r="AB20" s="212"/>
      <c r="AC20" s="212"/>
      <c r="AD20" s="212"/>
      <c r="AE20" s="212"/>
      <c r="AF20" s="212"/>
      <c r="AG20" s="212"/>
      <c r="AH20" s="212"/>
      <c r="AI20" s="212"/>
      <c r="AJ20" s="212"/>
      <c r="AK20" s="212"/>
      <c r="AL20" s="212"/>
      <c r="AM20" s="212"/>
      <c r="AN20" s="212"/>
      <c r="AO20" s="212"/>
    </row>
    <row r="21" spans="1:41" ht="39" customHeight="1">
      <c r="A21" s="217">
        <f t="shared" si="3"/>
        <v>16</v>
      </c>
      <c r="B21" s="261" t="s">
        <v>115</v>
      </c>
      <c r="C21" s="69">
        <v>0</v>
      </c>
      <c r="D21" s="69">
        <v>0</v>
      </c>
      <c r="E21" s="69">
        <v>0</v>
      </c>
      <c r="F21" s="69">
        <v>0</v>
      </c>
      <c r="G21" s="69">
        <v>14</v>
      </c>
      <c r="H21" s="69">
        <v>2</v>
      </c>
      <c r="I21" s="69">
        <v>22</v>
      </c>
      <c r="J21" s="69">
        <v>1</v>
      </c>
      <c r="K21" s="69">
        <v>2</v>
      </c>
      <c r="L21" s="69">
        <v>0</v>
      </c>
      <c r="M21" s="69"/>
      <c r="N21" s="69">
        <v>0</v>
      </c>
      <c r="O21" s="69">
        <v>2</v>
      </c>
      <c r="P21" s="69">
        <v>0</v>
      </c>
      <c r="Q21" s="69">
        <v>0</v>
      </c>
      <c r="R21" s="69">
        <v>7</v>
      </c>
      <c r="S21" s="69">
        <v>0</v>
      </c>
      <c r="T21" s="69"/>
      <c r="U21" s="69">
        <v>0</v>
      </c>
      <c r="V21" s="304">
        <f t="shared" si="2"/>
        <v>50</v>
      </c>
    </row>
    <row r="22" spans="1:41" ht="39" customHeight="1">
      <c r="A22" s="217">
        <f t="shared" si="3"/>
        <v>17</v>
      </c>
      <c r="B22" s="275" t="s">
        <v>201</v>
      </c>
      <c r="C22" s="69">
        <v>0</v>
      </c>
      <c r="D22" s="69">
        <v>0</v>
      </c>
      <c r="E22" s="69">
        <v>0</v>
      </c>
      <c r="F22" s="69">
        <v>0</v>
      </c>
      <c r="G22" s="69">
        <v>19</v>
      </c>
      <c r="H22" s="69">
        <v>0</v>
      </c>
      <c r="I22" s="69">
        <v>0</v>
      </c>
      <c r="J22" s="69"/>
      <c r="K22" s="69">
        <v>2</v>
      </c>
      <c r="L22" s="69">
        <v>0</v>
      </c>
      <c r="M22" s="69"/>
      <c r="N22" s="69">
        <v>0</v>
      </c>
      <c r="O22" s="69">
        <v>2</v>
      </c>
      <c r="P22" s="69">
        <v>23</v>
      </c>
      <c r="Q22" s="69">
        <v>0</v>
      </c>
      <c r="R22" s="69">
        <v>0</v>
      </c>
      <c r="S22" s="69">
        <v>0</v>
      </c>
      <c r="T22" s="69"/>
      <c r="U22" s="69">
        <v>2</v>
      </c>
      <c r="V22" s="304">
        <f t="shared" si="2"/>
        <v>48</v>
      </c>
    </row>
    <row r="23" spans="1:41" ht="39" customHeight="1">
      <c r="A23" s="217">
        <f t="shared" si="3"/>
        <v>18</v>
      </c>
      <c r="B23" s="261" t="s">
        <v>102</v>
      </c>
      <c r="C23" s="69">
        <v>0</v>
      </c>
      <c r="D23" s="69">
        <v>1</v>
      </c>
      <c r="E23" s="69">
        <v>11</v>
      </c>
      <c r="F23" s="69">
        <v>32</v>
      </c>
      <c r="G23" s="69"/>
      <c r="H23" s="69">
        <v>0</v>
      </c>
      <c r="I23" s="69">
        <v>0</v>
      </c>
      <c r="J23" s="69"/>
      <c r="K23" s="69">
        <v>0</v>
      </c>
      <c r="L23" s="69">
        <v>1</v>
      </c>
      <c r="M23" s="69"/>
      <c r="N23" s="69">
        <v>0</v>
      </c>
      <c r="O23" s="69">
        <v>1</v>
      </c>
      <c r="P23" s="69">
        <v>0</v>
      </c>
      <c r="Q23" s="69">
        <v>0</v>
      </c>
      <c r="R23" s="69">
        <v>0</v>
      </c>
      <c r="S23" s="69">
        <v>0</v>
      </c>
      <c r="T23" s="69"/>
      <c r="U23" s="69">
        <v>0</v>
      </c>
      <c r="V23" s="304">
        <f t="shared" si="2"/>
        <v>46</v>
      </c>
    </row>
    <row r="24" spans="1:41" ht="39" customHeight="1">
      <c r="A24" s="217">
        <f t="shared" si="3"/>
        <v>19</v>
      </c>
      <c r="B24" s="261" t="s">
        <v>122</v>
      </c>
      <c r="C24" s="69">
        <v>0</v>
      </c>
      <c r="D24" s="69">
        <v>0</v>
      </c>
      <c r="E24" s="69">
        <v>5</v>
      </c>
      <c r="F24" s="69">
        <v>0</v>
      </c>
      <c r="G24" s="69">
        <v>16</v>
      </c>
      <c r="H24" s="69">
        <v>20</v>
      </c>
      <c r="I24" s="69">
        <v>1</v>
      </c>
      <c r="J24" s="69"/>
      <c r="K24" s="69">
        <v>0</v>
      </c>
      <c r="L24" s="69">
        <v>0</v>
      </c>
      <c r="M24" s="69"/>
      <c r="N24" s="69">
        <v>0</v>
      </c>
      <c r="O24" s="69">
        <v>1</v>
      </c>
      <c r="P24" s="69">
        <v>0</v>
      </c>
      <c r="Q24" s="69">
        <v>2</v>
      </c>
      <c r="R24" s="69">
        <v>0</v>
      </c>
      <c r="S24" s="69">
        <v>0</v>
      </c>
      <c r="T24" s="69">
        <v>1</v>
      </c>
      <c r="U24" s="69">
        <v>0</v>
      </c>
      <c r="V24" s="304">
        <f t="shared" si="2"/>
        <v>46</v>
      </c>
    </row>
    <row r="25" spans="1:41" ht="39" customHeight="1">
      <c r="A25" s="217">
        <f t="shared" si="3"/>
        <v>20</v>
      </c>
      <c r="B25" s="261" t="s">
        <v>113</v>
      </c>
      <c r="C25" s="69">
        <v>0</v>
      </c>
      <c r="D25" s="69">
        <v>0</v>
      </c>
      <c r="E25" s="69">
        <v>1</v>
      </c>
      <c r="F25" s="69">
        <v>0</v>
      </c>
      <c r="G25" s="69"/>
      <c r="H25" s="69">
        <v>1</v>
      </c>
      <c r="I25" s="69">
        <v>0</v>
      </c>
      <c r="J25" s="69"/>
      <c r="K25" s="69">
        <v>3</v>
      </c>
      <c r="L25" s="69">
        <v>0</v>
      </c>
      <c r="M25" s="69"/>
      <c r="N25" s="69">
        <v>0</v>
      </c>
      <c r="O25" s="69">
        <v>5</v>
      </c>
      <c r="P25" s="69">
        <v>0</v>
      </c>
      <c r="Q25" s="69">
        <v>5</v>
      </c>
      <c r="R25" s="69">
        <v>23</v>
      </c>
      <c r="S25" s="69">
        <v>1</v>
      </c>
      <c r="T25" s="69"/>
      <c r="U25" s="69">
        <v>6</v>
      </c>
      <c r="V25" s="304">
        <f t="shared" si="2"/>
        <v>45</v>
      </c>
    </row>
    <row r="26" spans="1:41" ht="39" customHeight="1">
      <c r="A26" s="217">
        <f t="shared" si="3"/>
        <v>21</v>
      </c>
      <c r="B26" s="261" t="s">
        <v>112</v>
      </c>
      <c r="C26" s="69">
        <v>0</v>
      </c>
      <c r="D26" s="69">
        <v>0</v>
      </c>
      <c r="E26" s="69">
        <v>0</v>
      </c>
      <c r="F26" s="69">
        <v>0</v>
      </c>
      <c r="G26" s="69">
        <v>1</v>
      </c>
      <c r="H26" s="69">
        <v>0</v>
      </c>
      <c r="I26" s="69">
        <v>0</v>
      </c>
      <c r="J26" s="69">
        <v>1</v>
      </c>
      <c r="K26" s="69">
        <v>33</v>
      </c>
      <c r="L26" s="69">
        <v>1</v>
      </c>
      <c r="M26" s="69">
        <v>7</v>
      </c>
      <c r="N26" s="69">
        <v>0</v>
      </c>
      <c r="O26" s="69"/>
      <c r="P26" s="69">
        <v>0</v>
      </c>
      <c r="Q26" s="69">
        <v>0</v>
      </c>
      <c r="R26" s="69">
        <v>0</v>
      </c>
      <c r="S26" s="69">
        <v>0</v>
      </c>
      <c r="T26" s="69">
        <v>1</v>
      </c>
      <c r="U26" s="69">
        <v>0</v>
      </c>
      <c r="V26" s="304">
        <f t="shared" si="2"/>
        <v>44</v>
      </c>
    </row>
    <row r="27" spans="1:41" ht="39" customHeight="1">
      <c r="A27" s="217">
        <f t="shared" si="3"/>
        <v>22</v>
      </c>
      <c r="B27" s="261" t="s">
        <v>108</v>
      </c>
      <c r="C27" s="69">
        <v>0</v>
      </c>
      <c r="D27" s="69">
        <v>0</v>
      </c>
      <c r="E27" s="69">
        <v>3</v>
      </c>
      <c r="F27" s="69">
        <v>1</v>
      </c>
      <c r="G27" s="69">
        <v>3</v>
      </c>
      <c r="H27" s="69">
        <v>0</v>
      </c>
      <c r="I27" s="69">
        <v>0</v>
      </c>
      <c r="J27" s="69"/>
      <c r="K27" s="69">
        <v>0</v>
      </c>
      <c r="L27" s="69">
        <v>2</v>
      </c>
      <c r="M27" s="69"/>
      <c r="N27" s="69">
        <v>0</v>
      </c>
      <c r="O27" s="69">
        <v>30</v>
      </c>
      <c r="P27" s="69">
        <v>0</v>
      </c>
      <c r="Q27" s="69">
        <v>1</v>
      </c>
      <c r="R27" s="69">
        <v>1</v>
      </c>
      <c r="S27" s="69">
        <v>0</v>
      </c>
      <c r="T27" s="69"/>
      <c r="U27" s="69">
        <v>0</v>
      </c>
      <c r="V27" s="304">
        <f t="shared" si="2"/>
        <v>41</v>
      </c>
    </row>
    <row r="28" spans="1:41" ht="39" customHeight="1">
      <c r="A28" s="217">
        <f t="shared" si="3"/>
        <v>23</v>
      </c>
      <c r="B28" s="261" t="s">
        <v>123</v>
      </c>
      <c r="C28" s="69">
        <v>0</v>
      </c>
      <c r="D28" s="69">
        <v>0</v>
      </c>
      <c r="E28" s="69">
        <v>0</v>
      </c>
      <c r="F28" s="69">
        <v>0</v>
      </c>
      <c r="G28" s="69"/>
      <c r="H28" s="69">
        <v>0</v>
      </c>
      <c r="I28" s="69">
        <v>4</v>
      </c>
      <c r="J28" s="69"/>
      <c r="K28" s="69">
        <v>0</v>
      </c>
      <c r="L28" s="69">
        <v>0</v>
      </c>
      <c r="M28" s="69"/>
      <c r="N28" s="69">
        <v>0</v>
      </c>
      <c r="O28" s="69">
        <v>1</v>
      </c>
      <c r="P28" s="69">
        <v>0</v>
      </c>
      <c r="Q28" s="69">
        <v>0</v>
      </c>
      <c r="R28" s="69">
        <v>36</v>
      </c>
      <c r="S28" s="69">
        <v>0</v>
      </c>
      <c r="T28" s="69"/>
      <c r="U28" s="69">
        <v>0</v>
      </c>
      <c r="V28" s="304">
        <f t="shared" si="2"/>
        <v>41</v>
      </c>
    </row>
    <row r="29" spans="1:41" ht="39" customHeight="1">
      <c r="A29" s="217">
        <f t="shared" si="3"/>
        <v>24</v>
      </c>
      <c r="B29" s="261" t="s">
        <v>117</v>
      </c>
      <c r="C29" s="69">
        <v>0</v>
      </c>
      <c r="D29" s="69">
        <v>0</v>
      </c>
      <c r="E29" s="69">
        <v>1</v>
      </c>
      <c r="F29" s="69">
        <v>0</v>
      </c>
      <c r="G29" s="69">
        <v>5</v>
      </c>
      <c r="H29" s="69">
        <v>0</v>
      </c>
      <c r="I29" s="69">
        <v>0</v>
      </c>
      <c r="J29" s="69"/>
      <c r="K29" s="69">
        <v>0</v>
      </c>
      <c r="L29" s="69">
        <v>0</v>
      </c>
      <c r="M29" s="69"/>
      <c r="N29" s="69">
        <v>0</v>
      </c>
      <c r="O29" s="69"/>
      <c r="P29" s="69">
        <v>27</v>
      </c>
      <c r="Q29" s="69">
        <v>0</v>
      </c>
      <c r="R29" s="69">
        <v>0</v>
      </c>
      <c r="S29" s="69">
        <v>0</v>
      </c>
      <c r="T29" s="69">
        <v>1</v>
      </c>
      <c r="U29" s="69">
        <v>5</v>
      </c>
      <c r="V29" s="304">
        <f t="shared" si="2"/>
        <v>39</v>
      </c>
    </row>
    <row r="30" spans="1:41" ht="39" customHeight="1">
      <c r="A30" s="217">
        <f t="shared" si="3"/>
        <v>25</v>
      </c>
      <c r="B30" s="284" t="s">
        <v>114</v>
      </c>
      <c r="C30" s="69">
        <v>0</v>
      </c>
      <c r="D30" s="69">
        <v>0</v>
      </c>
      <c r="E30" s="69">
        <v>0</v>
      </c>
      <c r="F30" s="69">
        <v>1</v>
      </c>
      <c r="G30" s="69">
        <v>5</v>
      </c>
      <c r="H30" s="69">
        <v>0</v>
      </c>
      <c r="I30" s="69">
        <v>0</v>
      </c>
      <c r="J30" s="69"/>
      <c r="K30" s="69">
        <v>24</v>
      </c>
      <c r="L30" s="69">
        <v>0</v>
      </c>
      <c r="M30" s="69"/>
      <c r="N30" s="69">
        <v>0</v>
      </c>
      <c r="O30" s="69"/>
      <c r="P30" s="69">
        <v>0</v>
      </c>
      <c r="Q30" s="69">
        <v>0</v>
      </c>
      <c r="R30" s="69">
        <v>0</v>
      </c>
      <c r="S30" s="69">
        <v>0</v>
      </c>
      <c r="T30" s="69">
        <v>4</v>
      </c>
      <c r="U30" s="69">
        <v>0</v>
      </c>
      <c r="V30" s="304">
        <f t="shared" si="2"/>
        <v>34</v>
      </c>
    </row>
    <row r="31" spans="1:41" ht="39" customHeight="1">
      <c r="A31" s="217">
        <f t="shared" si="3"/>
        <v>26</v>
      </c>
      <c r="B31" s="284" t="s">
        <v>111</v>
      </c>
      <c r="C31" s="69">
        <v>0</v>
      </c>
      <c r="D31" s="69">
        <v>0</v>
      </c>
      <c r="E31" s="69">
        <v>0</v>
      </c>
      <c r="F31" s="69">
        <v>0</v>
      </c>
      <c r="G31" s="69">
        <v>1</v>
      </c>
      <c r="H31" s="69">
        <v>0</v>
      </c>
      <c r="I31" s="69">
        <v>0</v>
      </c>
      <c r="J31" s="69"/>
      <c r="K31" s="69">
        <v>5</v>
      </c>
      <c r="L31" s="69">
        <v>2</v>
      </c>
      <c r="M31" s="69">
        <v>19</v>
      </c>
      <c r="N31" s="69">
        <v>1</v>
      </c>
      <c r="O31" s="69"/>
      <c r="P31" s="69">
        <v>0</v>
      </c>
      <c r="Q31" s="69">
        <v>0</v>
      </c>
      <c r="R31" s="69">
        <v>0</v>
      </c>
      <c r="S31" s="69">
        <v>0</v>
      </c>
      <c r="T31" s="69">
        <v>1</v>
      </c>
      <c r="U31" s="69">
        <v>1</v>
      </c>
      <c r="V31" s="304">
        <f t="shared" si="2"/>
        <v>30</v>
      </c>
    </row>
    <row r="32" spans="1:41" ht="39" customHeight="1">
      <c r="A32" s="217">
        <f t="shared" si="3"/>
        <v>27</v>
      </c>
      <c r="B32" s="284" t="s">
        <v>198</v>
      </c>
      <c r="C32" s="69">
        <v>0</v>
      </c>
      <c r="D32" s="69">
        <v>0</v>
      </c>
      <c r="E32" s="69">
        <v>1</v>
      </c>
      <c r="F32" s="69">
        <v>0</v>
      </c>
      <c r="G32" s="69"/>
      <c r="H32" s="69">
        <v>0</v>
      </c>
      <c r="I32" s="69">
        <v>0</v>
      </c>
      <c r="J32" s="69"/>
      <c r="K32" s="69">
        <v>0</v>
      </c>
      <c r="L32" s="69">
        <v>13</v>
      </c>
      <c r="M32" s="69">
        <v>3</v>
      </c>
      <c r="N32" s="69">
        <v>2</v>
      </c>
      <c r="O32" s="69"/>
      <c r="P32" s="69">
        <v>0</v>
      </c>
      <c r="Q32" s="69">
        <v>0</v>
      </c>
      <c r="R32" s="69">
        <v>0</v>
      </c>
      <c r="S32" s="69">
        <v>0</v>
      </c>
      <c r="T32" s="69">
        <v>1</v>
      </c>
      <c r="U32" s="69">
        <v>0</v>
      </c>
      <c r="V32" s="304">
        <f t="shared" si="2"/>
        <v>20</v>
      </c>
    </row>
    <row r="33" spans="1:22" ht="39" customHeight="1">
      <c r="A33" s="217">
        <f t="shared" si="3"/>
        <v>28</v>
      </c>
      <c r="B33" s="284" t="s">
        <v>118</v>
      </c>
      <c r="C33" s="69">
        <v>0</v>
      </c>
      <c r="D33" s="69">
        <v>0</v>
      </c>
      <c r="E33" s="69">
        <v>0</v>
      </c>
      <c r="F33" s="69">
        <v>0</v>
      </c>
      <c r="G33" s="69"/>
      <c r="H33" s="69">
        <v>0</v>
      </c>
      <c r="I33" s="69">
        <v>0</v>
      </c>
      <c r="J33" s="69"/>
      <c r="K33" s="69">
        <v>2</v>
      </c>
      <c r="L33" s="69">
        <v>0</v>
      </c>
      <c r="M33" s="69"/>
      <c r="N33" s="69">
        <v>0</v>
      </c>
      <c r="O33" s="69"/>
      <c r="P33" s="69">
        <v>0</v>
      </c>
      <c r="Q33" s="69">
        <v>13</v>
      </c>
      <c r="R33" s="69">
        <v>0</v>
      </c>
      <c r="S33" s="69">
        <v>0</v>
      </c>
      <c r="T33" s="69"/>
      <c r="U33" s="69">
        <v>0</v>
      </c>
      <c r="V33" s="304">
        <f t="shared" si="2"/>
        <v>15</v>
      </c>
    </row>
    <row r="34" spans="1:22" ht="39" customHeight="1">
      <c r="A34" s="217">
        <f t="shared" si="3"/>
        <v>29</v>
      </c>
      <c r="B34" s="284" t="s">
        <v>200</v>
      </c>
      <c r="C34" s="69">
        <v>0</v>
      </c>
      <c r="D34" s="69">
        <v>0</v>
      </c>
      <c r="E34" s="69">
        <v>0</v>
      </c>
      <c r="F34" s="69">
        <v>0</v>
      </c>
      <c r="G34" s="69">
        <v>6</v>
      </c>
      <c r="H34" s="69">
        <v>0</v>
      </c>
      <c r="I34" s="69">
        <v>2</v>
      </c>
      <c r="J34" s="69"/>
      <c r="K34" s="69">
        <v>0</v>
      </c>
      <c r="L34" s="69">
        <v>0</v>
      </c>
      <c r="M34" s="69"/>
      <c r="N34" s="69">
        <v>0</v>
      </c>
      <c r="O34" s="69"/>
      <c r="P34" s="69">
        <v>0</v>
      </c>
      <c r="Q34" s="69">
        <v>0</v>
      </c>
      <c r="R34" s="69">
        <v>0</v>
      </c>
      <c r="S34" s="69">
        <v>0</v>
      </c>
      <c r="T34" s="69"/>
      <c r="U34" s="69">
        <v>0</v>
      </c>
      <c r="V34" s="304">
        <f t="shared" si="2"/>
        <v>8</v>
      </c>
    </row>
    <row r="35" spans="1:22" ht="39" customHeight="1">
      <c r="A35" s="217">
        <f t="shared" si="3"/>
        <v>30</v>
      </c>
      <c r="B35" s="284" t="s">
        <v>119</v>
      </c>
      <c r="C35" s="69">
        <v>0</v>
      </c>
      <c r="D35" s="69">
        <v>0</v>
      </c>
      <c r="E35" s="69">
        <v>0</v>
      </c>
      <c r="F35" s="69">
        <v>0</v>
      </c>
      <c r="G35" s="69"/>
      <c r="H35" s="69">
        <v>0</v>
      </c>
      <c r="I35" s="69">
        <v>0</v>
      </c>
      <c r="J35" s="69"/>
      <c r="K35" s="69">
        <v>0</v>
      </c>
      <c r="L35" s="69">
        <v>0</v>
      </c>
      <c r="M35" s="69"/>
      <c r="N35" s="69">
        <v>0</v>
      </c>
      <c r="O35" s="69">
        <v>6</v>
      </c>
      <c r="P35" s="69">
        <v>0</v>
      </c>
      <c r="Q35" s="69">
        <v>0</v>
      </c>
      <c r="R35" s="69">
        <v>0</v>
      </c>
      <c r="S35" s="69">
        <v>0</v>
      </c>
      <c r="T35" s="69"/>
      <c r="U35" s="69">
        <v>0</v>
      </c>
      <c r="V35" s="304">
        <f t="shared" si="2"/>
        <v>6</v>
      </c>
    </row>
    <row r="36" spans="1:22" ht="39" customHeight="1">
      <c r="A36" s="217">
        <f t="shared" si="3"/>
        <v>31</v>
      </c>
      <c r="B36" s="284" t="s">
        <v>121</v>
      </c>
      <c r="C36" s="69">
        <v>0</v>
      </c>
      <c r="D36" s="69">
        <v>0</v>
      </c>
      <c r="E36" s="69">
        <v>0</v>
      </c>
      <c r="F36" s="69">
        <v>0</v>
      </c>
      <c r="G36" s="69"/>
      <c r="H36" s="69">
        <v>0</v>
      </c>
      <c r="I36" s="69">
        <v>0</v>
      </c>
      <c r="J36" s="69"/>
      <c r="K36" s="69">
        <v>0</v>
      </c>
      <c r="L36" s="69">
        <v>0</v>
      </c>
      <c r="M36" s="69"/>
      <c r="N36" s="69">
        <v>0</v>
      </c>
      <c r="O36" s="69"/>
      <c r="P36" s="69">
        <v>0</v>
      </c>
      <c r="Q36" s="69">
        <v>0</v>
      </c>
      <c r="R36" s="69">
        <v>0</v>
      </c>
      <c r="S36" s="69">
        <v>0</v>
      </c>
      <c r="T36" s="69"/>
      <c r="U36" s="69">
        <v>0</v>
      </c>
      <c r="V36" s="304">
        <f t="shared" si="2"/>
        <v>0</v>
      </c>
    </row>
    <row r="37" spans="1:22" s="66" customFormat="1" ht="39" customHeight="1">
      <c r="A37" s="216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3"/>
    </row>
    <row r="38" spans="1:22" s="66" customFormat="1" ht="39" customHeight="1">
      <c r="A38" s="216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3"/>
    </row>
    <row r="39" spans="1:22" s="66" customFormat="1" ht="39" customHeight="1">
      <c r="A39" s="216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3"/>
    </row>
    <row r="40" spans="1:22" s="66" customFormat="1" ht="39" customHeight="1">
      <c r="A40" s="216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3"/>
    </row>
    <row r="41" spans="1:22" s="66" customFormat="1" ht="39" customHeight="1">
      <c r="A41" s="216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3"/>
    </row>
    <row r="42" spans="1:22" s="66" customFormat="1" ht="39" customHeight="1">
      <c r="A42" s="216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3"/>
    </row>
    <row r="43" spans="1:22" s="66" customFormat="1" ht="39" customHeight="1">
      <c r="A43" s="216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3"/>
    </row>
    <row r="44" spans="1:22" s="66" customFormat="1" ht="39" customHeight="1">
      <c r="A44" s="216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3"/>
    </row>
    <row r="45" spans="1:22" s="66" customFormat="1" ht="39" customHeight="1">
      <c r="A45" s="216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3"/>
    </row>
    <row r="46" spans="1:22" s="66" customFormat="1" ht="39" customHeight="1">
      <c r="A46" s="216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3"/>
    </row>
    <row r="47" spans="1:22" s="66" customFormat="1" ht="39" customHeight="1">
      <c r="A47" s="216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3"/>
    </row>
    <row r="48" spans="1:22" s="66" customFormat="1" ht="39" customHeight="1">
      <c r="A48" s="216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3"/>
    </row>
    <row r="49" spans="1:22" s="66" customFormat="1" ht="39" customHeight="1">
      <c r="A49" s="216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3"/>
    </row>
    <row r="50" spans="1:22" s="66" customFormat="1" ht="39" customHeight="1">
      <c r="A50" s="216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3"/>
    </row>
    <row r="51" spans="1:22" s="66" customFormat="1" ht="39" customHeight="1">
      <c r="A51" s="216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3"/>
    </row>
    <row r="52" spans="1:22" s="66" customFormat="1" ht="39" customHeight="1">
      <c r="A52" s="216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3"/>
    </row>
    <row r="53" spans="1:22" s="66" customFormat="1" ht="39" customHeight="1">
      <c r="A53" s="216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3"/>
    </row>
    <row r="54" spans="1:22" s="66" customFormat="1" ht="39" customHeight="1">
      <c r="A54" s="216"/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3"/>
    </row>
    <row r="55" spans="1:22" s="66" customFormat="1" ht="39" customHeight="1">
      <c r="A55" s="216"/>
      <c r="C55" s="82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3"/>
    </row>
    <row r="56" spans="1:22" s="66" customFormat="1" ht="39" customHeight="1">
      <c r="A56" s="216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3"/>
    </row>
    <row r="57" spans="1:22" s="66" customFormat="1" ht="39" customHeight="1">
      <c r="A57" s="216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3"/>
    </row>
    <row r="58" spans="1:22" s="66" customFormat="1" ht="39" customHeight="1">
      <c r="A58" s="216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3"/>
    </row>
    <row r="59" spans="1:22" s="66" customFormat="1" ht="39" customHeight="1">
      <c r="A59" s="216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3"/>
    </row>
    <row r="60" spans="1:22" s="66" customFormat="1" ht="39" customHeight="1">
      <c r="A60" s="216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3"/>
    </row>
    <row r="61" spans="1:22" s="66" customFormat="1" ht="39" customHeight="1">
      <c r="A61" s="216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3"/>
    </row>
    <row r="62" spans="1:22" s="66" customFormat="1" ht="39" customHeight="1">
      <c r="A62" s="216"/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3"/>
    </row>
    <row r="63" spans="1:22" s="66" customFormat="1" ht="39" customHeight="1">
      <c r="A63" s="216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3"/>
    </row>
    <row r="64" spans="1:22" s="66" customFormat="1" ht="39" customHeight="1">
      <c r="A64" s="216"/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3"/>
    </row>
    <row r="65" spans="1:22" s="66" customFormat="1" ht="39" customHeight="1">
      <c r="A65" s="216"/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3"/>
    </row>
    <row r="66" spans="1:22" s="66" customFormat="1" ht="39" customHeight="1">
      <c r="A66" s="216"/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2"/>
      <c r="T66" s="82"/>
      <c r="U66" s="82"/>
      <c r="V66" s="83"/>
    </row>
    <row r="67" spans="1:22" s="66" customFormat="1" ht="39" customHeight="1">
      <c r="A67" s="216"/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3"/>
    </row>
    <row r="68" spans="1:22" s="66" customFormat="1" ht="39" customHeight="1">
      <c r="A68" s="216"/>
      <c r="C68" s="82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2"/>
      <c r="T68" s="82"/>
      <c r="U68" s="82"/>
      <c r="V68" s="83"/>
    </row>
    <row r="69" spans="1:22" s="66" customFormat="1" ht="39" customHeight="1">
      <c r="A69" s="216"/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3"/>
    </row>
    <row r="70" spans="1:22" s="66" customFormat="1" ht="39" customHeight="1">
      <c r="A70" s="216"/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3"/>
    </row>
    <row r="71" spans="1:22" s="66" customFormat="1" ht="39" customHeight="1">
      <c r="A71" s="216"/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2"/>
      <c r="T71" s="82"/>
      <c r="U71" s="82"/>
      <c r="V71" s="83"/>
    </row>
    <row r="72" spans="1:22" s="66" customFormat="1" ht="39" customHeight="1">
      <c r="A72" s="216"/>
      <c r="C72" s="82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3"/>
    </row>
    <row r="73" spans="1:22" s="66" customFormat="1" ht="39" customHeight="1">
      <c r="A73" s="216"/>
      <c r="C73" s="82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2"/>
      <c r="T73" s="82"/>
      <c r="U73" s="82"/>
      <c r="V73" s="83"/>
    </row>
    <row r="74" spans="1:22" s="66" customFormat="1" ht="39" customHeight="1">
      <c r="A74" s="216"/>
      <c r="C74" s="82"/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83"/>
    </row>
    <row r="75" spans="1:22" s="66" customFormat="1" ht="39" customHeight="1">
      <c r="A75" s="216"/>
      <c r="C75" s="82"/>
      <c r="D75" s="82"/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82"/>
      <c r="P75" s="82"/>
      <c r="Q75" s="82"/>
      <c r="R75" s="82"/>
      <c r="S75" s="82"/>
      <c r="T75" s="82"/>
      <c r="U75" s="82"/>
      <c r="V75" s="83"/>
    </row>
    <row r="76" spans="1:22" s="66" customFormat="1" ht="39" customHeight="1">
      <c r="A76" s="216"/>
      <c r="C76" s="82"/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82"/>
      <c r="V76" s="83"/>
    </row>
    <row r="77" spans="1:22" s="66" customFormat="1" ht="39" customHeight="1">
      <c r="A77" s="216"/>
      <c r="C77" s="82"/>
      <c r="D77" s="82"/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82"/>
      <c r="V77" s="83"/>
    </row>
    <row r="78" spans="1:22" s="66" customFormat="1" ht="39" customHeight="1">
      <c r="A78" s="216"/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3"/>
    </row>
    <row r="79" spans="1:22" s="66" customFormat="1" ht="39" customHeight="1">
      <c r="A79" s="216"/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2"/>
      <c r="T79" s="82"/>
      <c r="U79" s="82"/>
      <c r="V79" s="83"/>
    </row>
    <row r="80" spans="1:22" s="66" customFormat="1" ht="39" customHeight="1">
      <c r="A80" s="216"/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82"/>
      <c r="P80" s="82"/>
      <c r="Q80" s="82"/>
      <c r="R80" s="82"/>
      <c r="S80" s="82"/>
      <c r="T80" s="82"/>
      <c r="U80" s="82"/>
      <c r="V80" s="83"/>
    </row>
    <row r="81" spans="1:22" s="66" customFormat="1" ht="39" customHeight="1">
      <c r="A81" s="216"/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82"/>
      <c r="P81" s="82"/>
      <c r="Q81" s="82"/>
      <c r="R81" s="82"/>
      <c r="S81" s="82"/>
      <c r="T81" s="82"/>
      <c r="U81" s="82"/>
      <c r="V81" s="83"/>
    </row>
    <row r="82" spans="1:22" s="66" customFormat="1" ht="39" customHeight="1">
      <c r="A82" s="216"/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2"/>
      <c r="T82" s="82"/>
      <c r="U82" s="82"/>
      <c r="V82" s="83"/>
    </row>
    <row r="83" spans="1:22" s="66" customFormat="1" ht="39" customHeight="1">
      <c r="A83" s="216"/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2"/>
      <c r="T83" s="82"/>
      <c r="U83" s="82"/>
      <c r="V83" s="83"/>
    </row>
    <row r="84" spans="1:22" s="66" customFormat="1" ht="39" customHeight="1">
      <c r="A84" s="216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2"/>
      <c r="T84" s="82"/>
      <c r="U84" s="82"/>
      <c r="V84" s="83"/>
    </row>
    <row r="85" spans="1:22" s="66" customFormat="1" ht="39" customHeight="1">
      <c r="A85" s="216"/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2"/>
      <c r="T85" s="82"/>
      <c r="U85" s="82"/>
      <c r="V85" s="83"/>
    </row>
    <row r="86" spans="1:22" s="66" customFormat="1" ht="39" customHeight="1">
      <c r="A86" s="216"/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2"/>
      <c r="T86" s="82"/>
      <c r="U86" s="82"/>
      <c r="V86" s="83"/>
    </row>
    <row r="87" spans="1:22" s="66" customFormat="1" ht="39" customHeight="1">
      <c r="A87" s="216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2"/>
      <c r="T87" s="82"/>
      <c r="U87" s="82"/>
      <c r="V87" s="83"/>
    </row>
    <row r="88" spans="1:22" s="66" customFormat="1" ht="39" customHeight="1">
      <c r="A88" s="216"/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82"/>
      <c r="Q88" s="82"/>
      <c r="R88" s="82"/>
      <c r="S88" s="82"/>
      <c r="T88" s="82"/>
      <c r="U88" s="82"/>
      <c r="V88" s="83"/>
    </row>
    <row r="89" spans="1:22" s="66" customFormat="1" ht="39" customHeight="1">
      <c r="A89" s="216"/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82"/>
      <c r="N89" s="82"/>
      <c r="O89" s="82"/>
      <c r="P89" s="82"/>
      <c r="Q89" s="82"/>
      <c r="R89" s="82"/>
      <c r="S89" s="82"/>
      <c r="T89" s="82"/>
      <c r="U89" s="82"/>
      <c r="V89" s="83"/>
    </row>
    <row r="90" spans="1:22" s="66" customFormat="1" ht="39" customHeight="1">
      <c r="A90" s="216"/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82"/>
      <c r="P90" s="82"/>
      <c r="Q90" s="82"/>
      <c r="R90" s="82"/>
      <c r="S90" s="82"/>
      <c r="T90" s="82"/>
      <c r="U90" s="82"/>
      <c r="V90" s="83"/>
    </row>
    <row r="91" spans="1:22" s="66" customFormat="1" ht="39" customHeight="1">
      <c r="A91" s="216"/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82"/>
      <c r="N91" s="82"/>
      <c r="O91" s="82"/>
      <c r="P91" s="82"/>
      <c r="Q91" s="82"/>
      <c r="R91" s="82"/>
      <c r="S91" s="82"/>
      <c r="T91" s="82"/>
      <c r="U91" s="82"/>
      <c r="V91" s="83"/>
    </row>
    <row r="92" spans="1:22" s="66" customFormat="1" ht="39" customHeight="1">
      <c r="A92" s="216"/>
      <c r="C92" s="82"/>
      <c r="D92" s="82"/>
      <c r="E92" s="82"/>
      <c r="F92" s="82"/>
      <c r="G92" s="82"/>
      <c r="H92" s="82"/>
      <c r="I92" s="82"/>
      <c r="J92" s="82"/>
      <c r="K92" s="82"/>
      <c r="L92" s="82"/>
      <c r="M92" s="82"/>
      <c r="N92" s="82"/>
      <c r="O92" s="82"/>
      <c r="P92" s="82"/>
      <c r="Q92" s="82"/>
      <c r="R92" s="82"/>
      <c r="S92" s="82"/>
      <c r="T92" s="82"/>
      <c r="U92" s="82"/>
      <c r="V92" s="83"/>
    </row>
    <row r="93" spans="1:22" s="66" customFormat="1" ht="39" customHeight="1">
      <c r="A93" s="216"/>
      <c r="C93" s="82"/>
      <c r="D93" s="82"/>
      <c r="E93" s="82"/>
      <c r="F93" s="82"/>
      <c r="G93" s="82"/>
      <c r="H93" s="82"/>
      <c r="I93" s="82"/>
      <c r="J93" s="82"/>
      <c r="K93" s="82"/>
      <c r="L93" s="82"/>
      <c r="M93" s="82"/>
      <c r="N93" s="82"/>
      <c r="O93" s="82"/>
      <c r="P93" s="82"/>
      <c r="Q93" s="82"/>
      <c r="R93" s="82"/>
      <c r="S93" s="82"/>
      <c r="T93" s="82"/>
      <c r="U93" s="82"/>
      <c r="V93" s="83"/>
    </row>
    <row r="94" spans="1:22" s="66" customFormat="1" ht="39" customHeight="1">
      <c r="A94" s="216"/>
      <c r="C94" s="82"/>
      <c r="D94" s="82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82"/>
      <c r="T94" s="82"/>
      <c r="U94" s="82"/>
      <c r="V94" s="83"/>
    </row>
    <row r="95" spans="1:22" s="66" customFormat="1" ht="39" customHeight="1">
      <c r="A95" s="216"/>
      <c r="C95" s="82"/>
      <c r="D95" s="82"/>
      <c r="E95" s="82"/>
      <c r="F95" s="82"/>
      <c r="G95" s="82"/>
      <c r="H95" s="82"/>
      <c r="I95" s="82"/>
      <c r="J95" s="82"/>
      <c r="K95" s="82"/>
      <c r="L95" s="82"/>
      <c r="M95" s="82"/>
      <c r="N95" s="82"/>
      <c r="O95" s="82"/>
      <c r="P95" s="82"/>
      <c r="Q95" s="82"/>
      <c r="R95" s="82"/>
      <c r="S95" s="82"/>
      <c r="T95" s="82"/>
      <c r="U95" s="82"/>
      <c r="V95" s="83"/>
    </row>
    <row r="96" spans="1:22" s="66" customFormat="1" ht="39" customHeight="1">
      <c r="A96" s="216"/>
      <c r="C96" s="82"/>
      <c r="D96" s="82"/>
      <c r="E96" s="82"/>
      <c r="F96" s="82"/>
      <c r="G96" s="82"/>
      <c r="H96" s="82"/>
      <c r="I96" s="82"/>
      <c r="J96" s="82"/>
      <c r="K96" s="82"/>
      <c r="L96" s="82"/>
      <c r="M96" s="82"/>
      <c r="N96" s="82"/>
      <c r="O96" s="82"/>
      <c r="P96" s="82"/>
      <c r="Q96" s="82"/>
      <c r="R96" s="82"/>
      <c r="S96" s="82"/>
      <c r="T96" s="82"/>
      <c r="U96" s="82"/>
      <c r="V96" s="83"/>
    </row>
    <row r="97" spans="1:22" s="66" customFormat="1" ht="39" customHeight="1">
      <c r="A97" s="216"/>
      <c r="C97" s="82"/>
      <c r="D97" s="82"/>
      <c r="E97" s="82"/>
      <c r="F97" s="82"/>
      <c r="G97" s="82"/>
      <c r="H97" s="82"/>
      <c r="I97" s="82"/>
      <c r="J97" s="82"/>
      <c r="K97" s="82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83"/>
    </row>
    <row r="98" spans="1:22" s="66" customFormat="1" ht="39" customHeight="1">
      <c r="A98" s="216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3"/>
    </row>
    <row r="99" spans="1:22" s="66" customFormat="1" ht="39" customHeight="1">
      <c r="A99" s="216"/>
      <c r="C99" s="82"/>
      <c r="D99" s="82"/>
      <c r="E99" s="82"/>
      <c r="F99" s="82"/>
      <c r="G99" s="82"/>
      <c r="H99" s="82"/>
      <c r="I99" s="82"/>
      <c r="J99" s="82"/>
      <c r="K99" s="82"/>
      <c r="L99" s="82"/>
      <c r="M99" s="82"/>
      <c r="N99" s="82"/>
      <c r="O99" s="82"/>
      <c r="P99" s="82"/>
      <c r="Q99" s="82"/>
      <c r="R99" s="82"/>
      <c r="S99" s="82"/>
      <c r="T99" s="82"/>
      <c r="U99" s="82"/>
      <c r="V99" s="83"/>
    </row>
    <row r="100" spans="1:22" s="66" customFormat="1" ht="39" customHeight="1">
      <c r="A100" s="216"/>
      <c r="C100" s="82"/>
      <c r="D100" s="82"/>
      <c r="E100" s="82"/>
      <c r="F100" s="82"/>
      <c r="G100" s="82"/>
      <c r="H100" s="82"/>
      <c r="I100" s="82"/>
      <c r="J100" s="82"/>
      <c r="K100" s="82"/>
      <c r="L100" s="82"/>
      <c r="M100" s="82"/>
      <c r="N100" s="82"/>
      <c r="O100" s="82"/>
      <c r="P100" s="82"/>
      <c r="Q100" s="82"/>
      <c r="R100" s="82"/>
      <c r="S100" s="82"/>
      <c r="T100" s="82"/>
      <c r="U100" s="82"/>
      <c r="V100" s="83"/>
    </row>
    <row r="101" spans="1:22" s="66" customFormat="1" ht="39" customHeight="1">
      <c r="A101" s="216"/>
      <c r="C101" s="82"/>
      <c r="D101" s="82"/>
      <c r="E101" s="82"/>
      <c r="F101" s="82"/>
      <c r="G101" s="82"/>
      <c r="H101" s="82"/>
      <c r="I101" s="82"/>
      <c r="J101" s="82"/>
      <c r="K101" s="82"/>
      <c r="L101" s="82"/>
      <c r="M101" s="82"/>
      <c r="N101" s="82"/>
      <c r="O101" s="82"/>
      <c r="P101" s="82"/>
      <c r="Q101" s="82"/>
      <c r="R101" s="82"/>
      <c r="S101" s="82"/>
      <c r="T101" s="82"/>
      <c r="U101" s="82"/>
      <c r="V101" s="83"/>
    </row>
    <row r="102" spans="1:22" s="66" customFormat="1" ht="39" customHeight="1">
      <c r="A102" s="216"/>
      <c r="C102" s="82"/>
      <c r="D102" s="82"/>
      <c r="E102" s="82"/>
      <c r="F102" s="82"/>
      <c r="G102" s="82"/>
      <c r="H102" s="82"/>
      <c r="I102" s="82"/>
      <c r="J102" s="82"/>
      <c r="K102" s="82"/>
      <c r="L102" s="82"/>
      <c r="M102" s="82"/>
      <c r="N102" s="82"/>
      <c r="O102" s="82"/>
      <c r="P102" s="82"/>
      <c r="Q102" s="82"/>
      <c r="R102" s="82"/>
      <c r="S102" s="82"/>
      <c r="T102" s="82"/>
      <c r="U102" s="82"/>
      <c r="V102" s="83"/>
    </row>
    <row r="103" spans="1:22" s="66" customFormat="1" ht="39" customHeight="1">
      <c r="A103" s="216"/>
      <c r="C103" s="82"/>
      <c r="D103" s="82"/>
      <c r="E103" s="82"/>
      <c r="F103" s="82"/>
      <c r="G103" s="82"/>
      <c r="H103" s="82"/>
      <c r="I103" s="82"/>
      <c r="J103" s="82"/>
      <c r="K103" s="82"/>
      <c r="L103" s="82"/>
      <c r="M103" s="82"/>
      <c r="N103" s="82"/>
      <c r="O103" s="82"/>
      <c r="P103" s="82"/>
      <c r="Q103" s="82"/>
      <c r="R103" s="82"/>
      <c r="S103" s="82"/>
      <c r="T103" s="82"/>
      <c r="U103" s="82"/>
      <c r="V103" s="83"/>
    </row>
    <row r="104" spans="1:22" s="66" customFormat="1" ht="39" customHeight="1">
      <c r="A104" s="216"/>
      <c r="C104" s="82"/>
      <c r="D104" s="82"/>
      <c r="E104" s="82"/>
      <c r="F104" s="82"/>
      <c r="G104" s="82"/>
      <c r="H104" s="82"/>
      <c r="I104" s="82"/>
      <c r="J104" s="82"/>
      <c r="K104" s="82"/>
      <c r="L104" s="82"/>
      <c r="M104" s="82"/>
      <c r="N104" s="82"/>
      <c r="O104" s="82"/>
      <c r="P104" s="82"/>
      <c r="Q104" s="82"/>
      <c r="R104" s="82"/>
      <c r="S104" s="82"/>
      <c r="T104" s="82"/>
      <c r="U104" s="82"/>
      <c r="V104" s="83"/>
    </row>
    <row r="105" spans="1:22" s="66" customFormat="1" ht="39" customHeight="1">
      <c r="A105" s="216"/>
      <c r="C105" s="82"/>
      <c r="D105" s="82"/>
      <c r="E105" s="82"/>
      <c r="F105" s="82"/>
      <c r="G105" s="82"/>
      <c r="H105" s="82"/>
      <c r="I105" s="82"/>
      <c r="J105" s="82"/>
      <c r="K105" s="82"/>
      <c r="L105" s="82"/>
      <c r="M105" s="82"/>
      <c r="N105" s="82"/>
      <c r="O105" s="82"/>
      <c r="P105" s="82"/>
      <c r="Q105" s="82"/>
      <c r="R105" s="82"/>
      <c r="S105" s="82"/>
      <c r="T105" s="82"/>
      <c r="U105" s="82"/>
      <c r="V105" s="83"/>
    </row>
    <row r="106" spans="1:22" s="66" customFormat="1" ht="39" customHeight="1">
      <c r="A106" s="216"/>
      <c r="C106" s="82"/>
      <c r="D106" s="82"/>
      <c r="E106" s="82"/>
      <c r="F106" s="82"/>
      <c r="G106" s="82"/>
      <c r="H106" s="82"/>
      <c r="I106" s="82"/>
      <c r="J106" s="82"/>
      <c r="K106" s="82"/>
      <c r="L106" s="82"/>
      <c r="M106" s="82"/>
      <c r="N106" s="82"/>
      <c r="O106" s="82"/>
      <c r="P106" s="82"/>
      <c r="Q106" s="82"/>
      <c r="R106" s="82"/>
      <c r="S106" s="82"/>
      <c r="T106" s="82"/>
      <c r="U106" s="82"/>
      <c r="V106" s="83"/>
    </row>
    <row r="107" spans="1:22" s="66" customFormat="1" ht="39" customHeight="1">
      <c r="A107" s="216"/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82"/>
      <c r="N107" s="82"/>
      <c r="O107" s="82"/>
      <c r="P107" s="82"/>
      <c r="Q107" s="82"/>
      <c r="R107" s="82"/>
      <c r="S107" s="82"/>
      <c r="T107" s="82"/>
      <c r="U107" s="82"/>
      <c r="V107" s="83"/>
    </row>
    <row r="108" spans="1:22" s="66" customFormat="1" ht="39" customHeight="1">
      <c r="A108" s="216"/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3"/>
    </row>
    <row r="109" spans="1:22" s="66" customFormat="1" ht="39" customHeight="1">
      <c r="A109" s="216"/>
      <c r="C109" s="82"/>
      <c r="D109" s="82"/>
      <c r="E109" s="82"/>
      <c r="F109" s="82"/>
      <c r="G109" s="82"/>
      <c r="H109" s="82"/>
      <c r="I109" s="82"/>
      <c r="J109" s="82"/>
      <c r="K109" s="82"/>
      <c r="L109" s="82"/>
      <c r="M109" s="82"/>
      <c r="N109" s="82"/>
      <c r="O109" s="82"/>
      <c r="P109" s="82"/>
      <c r="Q109" s="82"/>
      <c r="R109" s="82"/>
      <c r="S109" s="82"/>
      <c r="T109" s="82"/>
      <c r="U109" s="82"/>
      <c r="V109" s="83"/>
    </row>
    <row r="110" spans="1:22" s="66" customFormat="1" ht="39" customHeight="1">
      <c r="A110" s="216"/>
      <c r="C110" s="82"/>
      <c r="D110" s="82"/>
      <c r="E110" s="82"/>
      <c r="F110" s="82"/>
      <c r="G110" s="82"/>
      <c r="H110" s="82"/>
      <c r="I110" s="82"/>
      <c r="J110" s="82"/>
      <c r="K110" s="82"/>
      <c r="L110" s="82"/>
      <c r="M110" s="82"/>
      <c r="N110" s="82"/>
      <c r="O110" s="82"/>
      <c r="P110" s="82"/>
      <c r="Q110" s="82"/>
      <c r="R110" s="82"/>
      <c r="S110" s="82"/>
      <c r="T110" s="82"/>
      <c r="U110" s="82"/>
      <c r="V110" s="83"/>
    </row>
    <row r="111" spans="1:22" s="66" customFormat="1" ht="39" customHeight="1">
      <c r="A111" s="216"/>
      <c r="C111" s="82"/>
      <c r="D111" s="82"/>
      <c r="E111" s="82"/>
      <c r="F111" s="82"/>
      <c r="G111" s="82"/>
      <c r="H111" s="82"/>
      <c r="I111" s="82"/>
      <c r="J111" s="82"/>
      <c r="K111" s="82"/>
      <c r="L111" s="82"/>
      <c r="M111" s="82"/>
      <c r="N111" s="82"/>
      <c r="O111" s="82"/>
      <c r="P111" s="82"/>
      <c r="Q111" s="82"/>
      <c r="R111" s="82"/>
      <c r="S111" s="82"/>
      <c r="T111" s="82"/>
      <c r="U111" s="82"/>
      <c r="V111" s="83"/>
    </row>
    <row r="112" spans="1:22" s="66" customFormat="1" ht="39" customHeight="1">
      <c r="A112" s="216"/>
      <c r="C112" s="82"/>
      <c r="D112" s="82"/>
      <c r="E112" s="82"/>
      <c r="F112" s="82"/>
      <c r="G112" s="82"/>
      <c r="H112" s="82"/>
      <c r="I112" s="82"/>
      <c r="J112" s="82"/>
      <c r="K112" s="82"/>
      <c r="L112" s="82"/>
      <c r="M112" s="82"/>
      <c r="N112" s="82"/>
      <c r="O112" s="82"/>
      <c r="P112" s="82"/>
      <c r="Q112" s="82"/>
      <c r="R112" s="82"/>
      <c r="S112" s="82"/>
      <c r="T112" s="82"/>
      <c r="U112" s="82"/>
      <c r="V112" s="83"/>
    </row>
    <row r="113" spans="1:22" s="66" customFormat="1" ht="39" customHeight="1">
      <c r="A113" s="216"/>
      <c r="C113" s="82"/>
      <c r="D113" s="82"/>
      <c r="E113" s="82"/>
      <c r="F113" s="82"/>
      <c r="G113" s="82"/>
      <c r="H113" s="82"/>
      <c r="I113" s="82"/>
      <c r="J113" s="82"/>
      <c r="K113" s="82"/>
      <c r="L113" s="82"/>
      <c r="M113" s="82"/>
      <c r="N113" s="82"/>
      <c r="O113" s="82"/>
      <c r="P113" s="82"/>
      <c r="Q113" s="82"/>
      <c r="R113" s="82"/>
      <c r="S113" s="82"/>
      <c r="T113" s="82"/>
      <c r="U113" s="82"/>
      <c r="V113" s="83"/>
    </row>
    <row r="114" spans="1:22" s="66" customFormat="1" ht="39" customHeight="1">
      <c r="A114" s="216"/>
      <c r="C114" s="82"/>
      <c r="D114" s="82"/>
      <c r="E114" s="82"/>
      <c r="F114" s="82"/>
      <c r="G114" s="82"/>
      <c r="H114" s="82"/>
      <c r="I114" s="82"/>
      <c r="J114" s="82"/>
      <c r="K114" s="82"/>
      <c r="L114" s="82"/>
      <c r="M114" s="82"/>
      <c r="N114" s="82"/>
      <c r="O114" s="82"/>
      <c r="P114" s="82"/>
      <c r="Q114" s="82"/>
      <c r="R114" s="82"/>
      <c r="S114" s="82"/>
      <c r="T114" s="82"/>
      <c r="U114" s="82"/>
      <c r="V114" s="83"/>
    </row>
    <row r="115" spans="1:22" s="66" customFormat="1" ht="39" customHeight="1">
      <c r="A115" s="216"/>
      <c r="C115" s="82"/>
      <c r="D115" s="82"/>
      <c r="E115" s="82"/>
      <c r="F115" s="82"/>
      <c r="G115" s="82"/>
      <c r="H115" s="82"/>
      <c r="I115" s="82"/>
      <c r="J115" s="82"/>
      <c r="K115" s="82"/>
      <c r="L115" s="82"/>
      <c r="M115" s="82"/>
      <c r="N115" s="82"/>
      <c r="O115" s="82"/>
      <c r="P115" s="82"/>
      <c r="Q115" s="82"/>
      <c r="R115" s="82"/>
      <c r="S115" s="82"/>
      <c r="T115" s="82"/>
      <c r="U115" s="82"/>
      <c r="V115" s="83"/>
    </row>
    <row r="116" spans="1:22" s="66" customFormat="1" ht="39" customHeight="1">
      <c r="A116" s="216"/>
      <c r="C116" s="82"/>
      <c r="D116" s="82"/>
      <c r="E116" s="82"/>
      <c r="F116" s="82"/>
      <c r="G116" s="82"/>
      <c r="H116" s="82"/>
      <c r="I116" s="82"/>
      <c r="J116" s="82"/>
      <c r="K116" s="82"/>
      <c r="L116" s="82"/>
      <c r="M116" s="82"/>
      <c r="N116" s="82"/>
      <c r="O116" s="82"/>
      <c r="P116" s="82"/>
      <c r="Q116" s="82"/>
      <c r="R116" s="82"/>
      <c r="S116" s="82"/>
      <c r="T116" s="82"/>
      <c r="U116" s="82"/>
      <c r="V116" s="83"/>
    </row>
    <row r="117" spans="1:22" s="66" customFormat="1" ht="39" customHeight="1">
      <c r="A117" s="216"/>
      <c r="C117" s="82"/>
      <c r="D117" s="82"/>
      <c r="E117" s="82"/>
      <c r="F117" s="82"/>
      <c r="G117" s="82"/>
      <c r="H117" s="82"/>
      <c r="I117" s="82"/>
      <c r="J117" s="82"/>
      <c r="K117" s="82"/>
      <c r="L117" s="82"/>
      <c r="M117" s="82"/>
      <c r="N117" s="82"/>
      <c r="O117" s="82"/>
      <c r="P117" s="82"/>
      <c r="Q117" s="82"/>
      <c r="R117" s="82"/>
      <c r="S117" s="82"/>
      <c r="T117" s="82"/>
      <c r="U117" s="82"/>
      <c r="V117" s="83"/>
    </row>
    <row r="118" spans="1:22" s="66" customFormat="1" ht="39" customHeight="1">
      <c r="A118" s="216"/>
      <c r="C118" s="82"/>
      <c r="D118" s="82"/>
      <c r="E118" s="82"/>
      <c r="F118" s="82"/>
      <c r="G118" s="82"/>
      <c r="H118" s="82"/>
      <c r="I118" s="82"/>
      <c r="J118" s="82"/>
      <c r="K118" s="82"/>
      <c r="L118" s="82"/>
      <c r="M118" s="82"/>
      <c r="N118" s="82"/>
      <c r="O118" s="82"/>
      <c r="P118" s="82"/>
      <c r="Q118" s="82"/>
      <c r="R118" s="82"/>
      <c r="S118" s="82"/>
      <c r="T118" s="82"/>
      <c r="U118" s="82"/>
      <c r="V118" s="83"/>
    </row>
    <row r="119" spans="1:22" s="66" customFormat="1" ht="39" customHeight="1">
      <c r="A119" s="216"/>
      <c r="C119" s="82"/>
      <c r="D119" s="82"/>
      <c r="E119" s="82"/>
      <c r="F119" s="82"/>
      <c r="G119" s="82"/>
      <c r="H119" s="82"/>
      <c r="I119" s="82"/>
      <c r="J119" s="82"/>
      <c r="K119" s="82"/>
      <c r="L119" s="82"/>
      <c r="M119" s="82"/>
      <c r="N119" s="82"/>
      <c r="O119" s="82"/>
      <c r="P119" s="82"/>
      <c r="Q119" s="82"/>
      <c r="R119" s="82"/>
      <c r="S119" s="82"/>
      <c r="T119" s="82"/>
      <c r="U119" s="82"/>
      <c r="V119" s="83"/>
    </row>
    <row r="120" spans="1:22" s="66" customFormat="1" ht="39" customHeight="1">
      <c r="A120" s="216"/>
      <c r="C120" s="82"/>
      <c r="D120" s="82"/>
      <c r="E120" s="82"/>
      <c r="F120" s="82"/>
      <c r="G120" s="82"/>
      <c r="H120" s="82"/>
      <c r="I120" s="82"/>
      <c r="J120" s="82"/>
      <c r="K120" s="82"/>
      <c r="L120" s="82"/>
      <c r="M120" s="82"/>
      <c r="N120" s="82"/>
      <c r="O120" s="82"/>
      <c r="P120" s="82"/>
      <c r="Q120" s="82"/>
      <c r="R120" s="82"/>
      <c r="S120" s="82"/>
      <c r="T120" s="82"/>
      <c r="U120" s="82"/>
      <c r="V120" s="83"/>
    </row>
    <row r="121" spans="1:22" s="66" customFormat="1" ht="39" customHeight="1">
      <c r="A121" s="216"/>
      <c r="C121" s="82"/>
      <c r="D121" s="82"/>
      <c r="E121" s="82"/>
      <c r="F121" s="82"/>
      <c r="G121" s="82"/>
      <c r="H121" s="82"/>
      <c r="I121" s="82"/>
      <c r="J121" s="82"/>
      <c r="K121" s="82"/>
      <c r="L121" s="82"/>
      <c r="M121" s="82"/>
      <c r="N121" s="82"/>
      <c r="O121" s="82"/>
      <c r="P121" s="82"/>
      <c r="Q121" s="82"/>
      <c r="R121" s="82"/>
      <c r="S121" s="82"/>
      <c r="T121" s="82"/>
      <c r="U121" s="82"/>
      <c r="V121" s="83"/>
    </row>
    <row r="122" spans="1:22" s="66" customFormat="1" ht="39" customHeight="1">
      <c r="A122" s="216"/>
      <c r="C122" s="82"/>
      <c r="D122" s="82"/>
      <c r="E122" s="82"/>
      <c r="F122" s="82"/>
      <c r="G122" s="82"/>
      <c r="H122" s="82"/>
      <c r="I122" s="82"/>
      <c r="J122" s="82"/>
      <c r="K122" s="82"/>
      <c r="L122" s="82"/>
      <c r="M122" s="82"/>
      <c r="N122" s="82"/>
      <c r="O122" s="82"/>
      <c r="P122" s="82"/>
      <c r="Q122" s="82"/>
      <c r="R122" s="82"/>
      <c r="S122" s="82"/>
      <c r="T122" s="82"/>
      <c r="U122" s="82"/>
      <c r="V122" s="83"/>
    </row>
    <row r="123" spans="1:22" s="66" customFormat="1" ht="39" customHeight="1">
      <c r="A123" s="216"/>
      <c r="C123" s="82"/>
      <c r="D123" s="82"/>
      <c r="E123" s="82"/>
      <c r="F123" s="82"/>
      <c r="G123" s="82"/>
      <c r="H123" s="82"/>
      <c r="I123" s="82"/>
      <c r="J123" s="82"/>
      <c r="K123" s="82"/>
      <c r="L123" s="82"/>
      <c r="M123" s="82"/>
      <c r="N123" s="82"/>
      <c r="O123" s="82"/>
      <c r="P123" s="82"/>
      <c r="Q123" s="82"/>
      <c r="R123" s="82"/>
      <c r="S123" s="82"/>
      <c r="T123" s="82"/>
      <c r="U123" s="82"/>
      <c r="V123" s="83"/>
    </row>
    <row r="124" spans="1:22" s="66" customFormat="1" ht="39" customHeight="1">
      <c r="A124" s="216"/>
      <c r="C124" s="82"/>
      <c r="D124" s="82"/>
      <c r="E124" s="82"/>
      <c r="F124" s="82"/>
      <c r="G124" s="82"/>
      <c r="H124" s="82"/>
      <c r="I124" s="82"/>
      <c r="J124" s="82"/>
      <c r="K124" s="82"/>
      <c r="L124" s="82"/>
      <c r="M124" s="82"/>
      <c r="N124" s="82"/>
      <c r="O124" s="82"/>
      <c r="P124" s="82"/>
      <c r="Q124" s="82"/>
      <c r="R124" s="82"/>
      <c r="S124" s="82"/>
      <c r="T124" s="82"/>
      <c r="U124" s="82"/>
      <c r="V124" s="83"/>
    </row>
    <row r="125" spans="1:22" s="66" customFormat="1" ht="39" customHeight="1">
      <c r="A125" s="216"/>
      <c r="C125" s="82"/>
      <c r="D125" s="82"/>
      <c r="E125" s="82"/>
      <c r="F125" s="82"/>
      <c r="G125" s="82"/>
      <c r="H125" s="82"/>
      <c r="I125" s="82"/>
      <c r="J125" s="82"/>
      <c r="K125" s="82"/>
      <c r="L125" s="82"/>
      <c r="M125" s="82"/>
      <c r="N125" s="82"/>
      <c r="O125" s="82"/>
      <c r="P125" s="82"/>
      <c r="Q125" s="82"/>
      <c r="R125" s="82"/>
      <c r="S125" s="82"/>
      <c r="T125" s="82"/>
      <c r="U125" s="82"/>
      <c r="V125" s="83"/>
    </row>
    <row r="126" spans="1:22" s="66" customFormat="1" ht="39" customHeight="1">
      <c r="A126" s="216"/>
      <c r="C126" s="82"/>
      <c r="D126" s="82"/>
      <c r="E126" s="82"/>
      <c r="F126" s="82"/>
      <c r="G126" s="82"/>
      <c r="H126" s="82"/>
      <c r="I126" s="82"/>
      <c r="J126" s="82"/>
      <c r="K126" s="82"/>
      <c r="L126" s="82"/>
      <c r="M126" s="82"/>
      <c r="N126" s="82"/>
      <c r="O126" s="82"/>
      <c r="P126" s="82"/>
      <c r="Q126" s="82"/>
      <c r="R126" s="82"/>
      <c r="S126" s="82"/>
      <c r="T126" s="82"/>
      <c r="U126" s="82"/>
      <c r="V126" s="83"/>
    </row>
    <row r="127" spans="1:22" s="66" customFormat="1" ht="39" customHeight="1">
      <c r="A127" s="216"/>
      <c r="C127" s="82"/>
      <c r="D127" s="82"/>
      <c r="E127" s="82"/>
      <c r="F127" s="82"/>
      <c r="G127" s="82"/>
      <c r="H127" s="82"/>
      <c r="I127" s="82"/>
      <c r="J127" s="82"/>
      <c r="K127" s="82"/>
      <c r="L127" s="82"/>
      <c r="M127" s="82"/>
      <c r="N127" s="82"/>
      <c r="O127" s="82"/>
      <c r="P127" s="82"/>
      <c r="Q127" s="82"/>
      <c r="R127" s="82"/>
      <c r="S127" s="82"/>
      <c r="T127" s="82"/>
      <c r="U127" s="82"/>
      <c r="V127" s="83"/>
    </row>
    <row r="128" spans="1:22" s="66" customFormat="1" ht="39" customHeight="1">
      <c r="A128" s="216"/>
      <c r="C128" s="82"/>
      <c r="D128" s="82"/>
      <c r="E128" s="82"/>
      <c r="F128" s="82"/>
      <c r="G128" s="82"/>
      <c r="H128" s="82"/>
      <c r="I128" s="82"/>
      <c r="J128" s="82"/>
      <c r="K128" s="82"/>
      <c r="L128" s="82"/>
      <c r="M128" s="82"/>
      <c r="N128" s="82"/>
      <c r="O128" s="82"/>
      <c r="P128" s="82"/>
      <c r="Q128" s="82"/>
      <c r="R128" s="82"/>
      <c r="S128" s="82"/>
      <c r="T128" s="82"/>
      <c r="U128" s="82"/>
      <c r="V128" s="83"/>
    </row>
    <row r="129" spans="1:22" s="66" customFormat="1" ht="39" customHeight="1">
      <c r="A129" s="216"/>
      <c r="C129" s="82"/>
      <c r="D129" s="82"/>
      <c r="E129" s="82"/>
      <c r="F129" s="82"/>
      <c r="G129" s="82"/>
      <c r="H129" s="82"/>
      <c r="I129" s="82"/>
      <c r="J129" s="82"/>
      <c r="K129" s="82"/>
      <c r="L129" s="82"/>
      <c r="M129" s="82"/>
      <c r="N129" s="82"/>
      <c r="O129" s="82"/>
      <c r="P129" s="82"/>
      <c r="Q129" s="82"/>
      <c r="R129" s="82"/>
      <c r="S129" s="82"/>
      <c r="T129" s="82"/>
      <c r="U129" s="82"/>
      <c r="V129" s="83"/>
    </row>
    <row r="130" spans="1:22" s="66" customFormat="1" ht="39" customHeight="1">
      <c r="A130" s="216"/>
      <c r="C130" s="82"/>
      <c r="D130" s="82"/>
      <c r="E130" s="82"/>
      <c r="F130" s="82"/>
      <c r="G130" s="82"/>
      <c r="H130" s="82"/>
      <c r="I130" s="82"/>
      <c r="J130" s="82"/>
      <c r="K130" s="82"/>
      <c r="L130" s="82"/>
      <c r="M130" s="82"/>
      <c r="N130" s="82"/>
      <c r="O130" s="82"/>
      <c r="P130" s="82"/>
      <c r="Q130" s="82"/>
      <c r="R130" s="82"/>
      <c r="S130" s="82"/>
      <c r="T130" s="82"/>
      <c r="U130" s="82"/>
      <c r="V130" s="83"/>
    </row>
    <row r="131" spans="1:22" s="66" customFormat="1" ht="39" customHeight="1">
      <c r="A131" s="216"/>
      <c r="C131" s="82"/>
      <c r="D131" s="82"/>
      <c r="E131" s="82"/>
      <c r="F131" s="82"/>
      <c r="G131" s="82"/>
      <c r="H131" s="82"/>
      <c r="I131" s="82"/>
      <c r="J131" s="82"/>
      <c r="K131" s="82"/>
      <c r="L131" s="82"/>
      <c r="M131" s="82"/>
      <c r="N131" s="82"/>
      <c r="O131" s="82"/>
      <c r="P131" s="82"/>
      <c r="Q131" s="82"/>
      <c r="R131" s="82"/>
      <c r="S131" s="82"/>
      <c r="T131" s="82"/>
      <c r="U131" s="82"/>
      <c r="V131" s="83"/>
    </row>
    <row r="132" spans="1:22" s="66" customFormat="1" ht="39" customHeight="1">
      <c r="A132" s="216"/>
      <c r="C132" s="82"/>
      <c r="D132" s="82"/>
      <c r="E132" s="82"/>
      <c r="F132" s="82"/>
      <c r="G132" s="82"/>
      <c r="H132" s="82"/>
      <c r="I132" s="82"/>
      <c r="J132" s="82"/>
      <c r="K132" s="82"/>
      <c r="L132" s="82"/>
      <c r="M132" s="82"/>
      <c r="N132" s="82"/>
      <c r="O132" s="82"/>
      <c r="P132" s="82"/>
      <c r="Q132" s="82"/>
      <c r="R132" s="82"/>
      <c r="S132" s="82"/>
      <c r="T132" s="82"/>
      <c r="U132" s="82"/>
      <c r="V132" s="83"/>
    </row>
    <row r="133" spans="1:22" s="66" customFormat="1" ht="39" customHeight="1">
      <c r="A133" s="216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3"/>
    </row>
    <row r="134" spans="1:22" s="66" customFormat="1" ht="39" customHeight="1">
      <c r="A134" s="216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3"/>
    </row>
    <row r="135" spans="1:22" s="66" customFormat="1" ht="39" customHeight="1">
      <c r="A135" s="216"/>
      <c r="C135" s="82"/>
      <c r="D135" s="82"/>
      <c r="E135" s="82"/>
      <c r="F135" s="82"/>
      <c r="G135" s="82"/>
      <c r="H135" s="82"/>
      <c r="I135" s="82"/>
      <c r="J135" s="82"/>
      <c r="K135" s="82"/>
      <c r="L135" s="82"/>
      <c r="M135" s="82"/>
      <c r="N135" s="82"/>
      <c r="O135" s="82"/>
      <c r="P135" s="82"/>
      <c r="Q135" s="82"/>
      <c r="R135" s="82"/>
      <c r="S135" s="82"/>
      <c r="T135" s="82"/>
      <c r="U135" s="82"/>
      <c r="V135" s="83"/>
    </row>
    <row r="136" spans="1:22" s="66" customFormat="1" ht="39" customHeight="1">
      <c r="A136" s="216"/>
      <c r="C136" s="82"/>
      <c r="D136" s="82"/>
      <c r="E136" s="82"/>
      <c r="F136" s="82"/>
      <c r="G136" s="82"/>
      <c r="H136" s="82"/>
      <c r="I136" s="82"/>
      <c r="J136" s="82"/>
      <c r="K136" s="82"/>
      <c r="L136" s="82"/>
      <c r="M136" s="82"/>
      <c r="N136" s="82"/>
      <c r="O136" s="82"/>
      <c r="P136" s="82"/>
      <c r="Q136" s="82"/>
      <c r="R136" s="82"/>
      <c r="S136" s="82"/>
      <c r="T136" s="82"/>
      <c r="U136" s="82"/>
      <c r="V136" s="83"/>
    </row>
    <row r="137" spans="1:22" s="66" customFormat="1" ht="39" customHeight="1">
      <c r="A137" s="216"/>
      <c r="C137" s="82"/>
      <c r="D137" s="82"/>
      <c r="E137" s="82"/>
      <c r="F137" s="82"/>
      <c r="G137" s="82"/>
      <c r="H137" s="82"/>
      <c r="I137" s="82"/>
      <c r="J137" s="82"/>
      <c r="K137" s="82"/>
      <c r="L137" s="82"/>
      <c r="M137" s="82"/>
      <c r="N137" s="82"/>
      <c r="O137" s="82"/>
      <c r="P137" s="82"/>
      <c r="Q137" s="82"/>
      <c r="R137" s="82"/>
      <c r="S137" s="82"/>
      <c r="T137" s="82"/>
      <c r="U137" s="82"/>
      <c r="V137" s="83"/>
    </row>
    <row r="138" spans="1:22" s="66" customFormat="1" ht="39" customHeight="1">
      <c r="A138" s="216"/>
      <c r="C138" s="82"/>
      <c r="D138" s="82"/>
      <c r="E138" s="82"/>
      <c r="F138" s="82"/>
      <c r="G138" s="82"/>
      <c r="H138" s="82"/>
      <c r="I138" s="82"/>
      <c r="J138" s="82"/>
      <c r="K138" s="82"/>
      <c r="L138" s="82"/>
      <c r="M138" s="82"/>
      <c r="N138" s="82"/>
      <c r="O138" s="82"/>
      <c r="P138" s="82"/>
      <c r="Q138" s="82"/>
      <c r="R138" s="82"/>
      <c r="S138" s="82"/>
      <c r="T138" s="82"/>
      <c r="U138" s="82"/>
      <c r="V138" s="83"/>
    </row>
    <row r="139" spans="1:22" s="66" customFormat="1" ht="39" customHeight="1">
      <c r="A139" s="216"/>
      <c r="C139" s="82"/>
      <c r="D139" s="82"/>
      <c r="E139" s="82"/>
      <c r="F139" s="82"/>
      <c r="G139" s="82"/>
      <c r="H139" s="82"/>
      <c r="I139" s="82"/>
      <c r="J139" s="82"/>
      <c r="K139" s="82"/>
      <c r="L139" s="82"/>
      <c r="M139" s="82"/>
      <c r="N139" s="82"/>
      <c r="O139" s="82"/>
      <c r="P139" s="82"/>
      <c r="Q139" s="82"/>
      <c r="R139" s="82"/>
      <c r="S139" s="82"/>
      <c r="T139" s="82"/>
      <c r="U139" s="82"/>
      <c r="V139" s="83"/>
    </row>
    <row r="140" spans="1:22" s="66" customFormat="1" ht="39" customHeight="1">
      <c r="A140" s="216"/>
      <c r="C140" s="82"/>
      <c r="D140" s="82"/>
      <c r="E140" s="82"/>
      <c r="F140" s="82"/>
      <c r="G140" s="82"/>
      <c r="H140" s="82"/>
      <c r="I140" s="82"/>
      <c r="J140" s="82"/>
      <c r="K140" s="82"/>
      <c r="L140" s="82"/>
      <c r="M140" s="82"/>
      <c r="N140" s="82"/>
      <c r="O140" s="82"/>
      <c r="P140" s="82"/>
      <c r="Q140" s="82"/>
      <c r="R140" s="82"/>
      <c r="S140" s="82"/>
      <c r="T140" s="82"/>
      <c r="U140" s="82"/>
      <c r="V140" s="83"/>
    </row>
    <row r="141" spans="1:22" s="66" customFormat="1" ht="39" customHeight="1">
      <c r="A141" s="216"/>
      <c r="C141" s="82"/>
      <c r="D141" s="82"/>
      <c r="E141" s="82"/>
      <c r="F141" s="82"/>
      <c r="G141" s="82"/>
      <c r="H141" s="82"/>
      <c r="I141" s="82"/>
      <c r="J141" s="82"/>
      <c r="K141" s="82"/>
      <c r="L141" s="82"/>
      <c r="M141" s="82"/>
      <c r="N141" s="82"/>
      <c r="O141" s="82"/>
      <c r="P141" s="82"/>
      <c r="Q141" s="82"/>
      <c r="R141" s="82"/>
      <c r="S141" s="82"/>
      <c r="T141" s="82"/>
      <c r="U141" s="82"/>
      <c r="V141" s="83"/>
    </row>
    <row r="142" spans="1:22" s="66" customFormat="1" ht="39" customHeight="1">
      <c r="A142" s="216"/>
      <c r="C142" s="82"/>
      <c r="D142" s="82"/>
      <c r="E142" s="82"/>
      <c r="F142" s="82"/>
      <c r="G142" s="82"/>
      <c r="H142" s="82"/>
      <c r="I142" s="82"/>
      <c r="J142" s="82"/>
      <c r="K142" s="82"/>
      <c r="L142" s="82"/>
      <c r="M142" s="82"/>
      <c r="N142" s="82"/>
      <c r="O142" s="82"/>
      <c r="P142" s="82"/>
      <c r="Q142" s="82"/>
      <c r="R142" s="82"/>
      <c r="S142" s="82"/>
      <c r="T142" s="82"/>
      <c r="U142" s="82"/>
      <c r="V142" s="83"/>
    </row>
    <row r="143" spans="1:22" s="66" customFormat="1" ht="39" customHeight="1">
      <c r="A143" s="216"/>
      <c r="C143" s="82"/>
      <c r="D143" s="82"/>
      <c r="E143" s="82"/>
      <c r="F143" s="82"/>
      <c r="G143" s="82"/>
      <c r="H143" s="82"/>
      <c r="I143" s="82"/>
      <c r="J143" s="82"/>
      <c r="K143" s="82"/>
      <c r="L143" s="82"/>
      <c r="M143" s="82"/>
      <c r="N143" s="82"/>
      <c r="O143" s="82"/>
      <c r="P143" s="82"/>
      <c r="Q143" s="82"/>
      <c r="R143" s="82"/>
      <c r="S143" s="82"/>
      <c r="T143" s="82"/>
      <c r="U143" s="82"/>
      <c r="V143" s="83"/>
    </row>
    <row r="144" spans="1:22" s="66" customFormat="1" ht="39" customHeight="1">
      <c r="A144" s="216"/>
      <c r="C144" s="82"/>
      <c r="D144" s="82"/>
      <c r="E144" s="82"/>
      <c r="F144" s="82"/>
      <c r="G144" s="82"/>
      <c r="H144" s="82"/>
      <c r="I144" s="82"/>
      <c r="J144" s="82"/>
      <c r="K144" s="82"/>
      <c r="L144" s="82"/>
      <c r="M144" s="82"/>
      <c r="N144" s="82"/>
      <c r="O144" s="82"/>
      <c r="P144" s="82"/>
      <c r="Q144" s="82"/>
      <c r="R144" s="82"/>
      <c r="S144" s="82"/>
      <c r="T144" s="82"/>
      <c r="U144" s="82"/>
      <c r="V144" s="83"/>
    </row>
    <row r="145" spans="1:22" s="66" customFormat="1" ht="39" customHeight="1">
      <c r="A145" s="216"/>
      <c r="C145" s="82"/>
      <c r="D145" s="82"/>
      <c r="E145" s="82"/>
      <c r="F145" s="82"/>
      <c r="G145" s="82"/>
      <c r="H145" s="82"/>
      <c r="I145" s="82"/>
      <c r="J145" s="82"/>
      <c r="K145" s="82"/>
      <c r="L145" s="82"/>
      <c r="M145" s="82"/>
      <c r="N145" s="82"/>
      <c r="O145" s="82"/>
      <c r="P145" s="82"/>
      <c r="Q145" s="82"/>
      <c r="R145" s="82"/>
      <c r="S145" s="82"/>
      <c r="T145" s="82"/>
      <c r="U145" s="82"/>
      <c r="V145" s="83"/>
    </row>
    <row r="146" spans="1:22" s="66" customFormat="1" ht="39" customHeight="1">
      <c r="A146" s="216"/>
      <c r="C146" s="82"/>
      <c r="D146" s="82"/>
      <c r="E146" s="82"/>
      <c r="F146" s="82"/>
      <c r="G146" s="82"/>
      <c r="H146" s="82"/>
      <c r="I146" s="82"/>
      <c r="J146" s="82"/>
      <c r="K146" s="82"/>
      <c r="L146" s="82"/>
      <c r="M146" s="82"/>
      <c r="N146" s="82"/>
      <c r="O146" s="82"/>
      <c r="P146" s="82"/>
      <c r="Q146" s="82"/>
      <c r="R146" s="82"/>
      <c r="S146" s="82"/>
      <c r="T146" s="82"/>
      <c r="U146" s="82"/>
      <c r="V146" s="83"/>
    </row>
    <row r="147" spans="1:22" s="66" customFormat="1" ht="39" customHeight="1">
      <c r="A147" s="216"/>
      <c r="C147" s="82"/>
      <c r="D147" s="82"/>
      <c r="E147" s="82"/>
      <c r="F147" s="82"/>
      <c r="G147" s="82"/>
      <c r="H147" s="82"/>
      <c r="I147" s="82"/>
      <c r="J147" s="82"/>
      <c r="K147" s="82"/>
      <c r="L147" s="82"/>
      <c r="M147" s="82"/>
      <c r="N147" s="82"/>
      <c r="O147" s="82"/>
      <c r="P147" s="82"/>
      <c r="Q147" s="82"/>
      <c r="R147" s="82"/>
      <c r="S147" s="82"/>
      <c r="T147" s="82"/>
      <c r="U147" s="82"/>
      <c r="V147" s="83"/>
    </row>
    <row r="148" spans="1:22" s="66" customFormat="1" ht="39" customHeight="1">
      <c r="A148" s="216"/>
      <c r="C148" s="82"/>
      <c r="D148" s="82"/>
      <c r="E148" s="82"/>
      <c r="F148" s="82"/>
      <c r="G148" s="82"/>
      <c r="H148" s="82"/>
      <c r="I148" s="82"/>
      <c r="J148" s="82"/>
      <c r="K148" s="82"/>
      <c r="L148" s="82"/>
      <c r="M148" s="82"/>
      <c r="N148" s="82"/>
      <c r="O148" s="82"/>
      <c r="P148" s="82"/>
      <c r="Q148" s="82"/>
      <c r="R148" s="82"/>
      <c r="S148" s="82"/>
      <c r="T148" s="82"/>
      <c r="U148" s="82"/>
      <c r="V148" s="83"/>
    </row>
    <row r="149" spans="1:22" s="66" customFormat="1" ht="39" customHeight="1">
      <c r="A149" s="216"/>
      <c r="C149" s="82"/>
      <c r="D149" s="82"/>
      <c r="E149" s="82"/>
      <c r="F149" s="82"/>
      <c r="G149" s="82"/>
      <c r="H149" s="82"/>
      <c r="I149" s="82"/>
      <c r="J149" s="82"/>
      <c r="K149" s="82"/>
      <c r="L149" s="82"/>
      <c r="M149" s="82"/>
      <c r="N149" s="82"/>
      <c r="O149" s="82"/>
      <c r="P149" s="82"/>
      <c r="Q149" s="82"/>
      <c r="R149" s="82"/>
      <c r="S149" s="82"/>
      <c r="T149" s="82"/>
      <c r="U149" s="82"/>
      <c r="V149" s="83"/>
    </row>
    <row r="150" spans="1:22" s="66" customFormat="1" ht="39" customHeight="1">
      <c r="A150" s="216"/>
      <c r="C150" s="82"/>
      <c r="D150" s="82"/>
      <c r="E150" s="82"/>
      <c r="F150" s="82"/>
      <c r="G150" s="82"/>
      <c r="H150" s="82"/>
      <c r="I150" s="82"/>
      <c r="J150" s="82"/>
      <c r="K150" s="82"/>
      <c r="L150" s="82"/>
      <c r="M150" s="82"/>
      <c r="N150" s="82"/>
      <c r="O150" s="82"/>
      <c r="P150" s="82"/>
      <c r="Q150" s="82"/>
      <c r="R150" s="82"/>
      <c r="S150" s="82"/>
      <c r="T150" s="82"/>
      <c r="U150" s="82"/>
      <c r="V150" s="83"/>
    </row>
    <row r="151" spans="1:22" s="66" customFormat="1" ht="39" customHeight="1">
      <c r="A151" s="216"/>
      <c r="C151" s="82"/>
      <c r="D151" s="82"/>
      <c r="E151" s="82"/>
      <c r="F151" s="82"/>
      <c r="G151" s="82"/>
      <c r="H151" s="82"/>
      <c r="I151" s="82"/>
      <c r="J151" s="82"/>
      <c r="K151" s="82"/>
      <c r="L151" s="82"/>
      <c r="M151" s="82"/>
      <c r="N151" s="82"/>
      <c r="O151" s="82"/>
      <c r="P151" s="82"/>
      <c r="Q151" s="82"/>
      <c r="R151" s="82"/>
      <c r="S151" s="82"/>
      <c r="T151" s="82"/>
      <c r="U151" s="82"/>
      <c r="V151" s="83"/>
    </row>
    <row r="152" spans="1:22" s="66" customFormat="1" ht="39" customHeight="1">
      <c r="A152" s="216"/>
      <c r="C152" s="82"/>
      <c r="D152" s="82"/>
      <c r="E152" s="82"/>
      <c r="F152" s="82"/>
      <c r="G152" s="82"/>
      <c r="H152" s="82"/>
      <c r="I152" s="82"/>
      <c r="J152" s="82"/>
      <c r="K152" s="82"/>
      <c r="L152" s="82"/>
      <c r="M152" s="82"/>
      <c r="N152" s="82"/>
      <c r="O152" s="82"/>
      <c r="P152" s="82"/>
      <c r="Q152" s="82"/>
      <c r="R152" s="82"/>
      <c r="S152" s="82"/>
      <c r="T152" s="82"/>
      <c r="U152" s="82"/>
      <c r="V152" s="83"/>
    </row>
    <row r="153" spans="1:22" s="66" customFormat="1" ht="39" customHeight="1">
      <c r="A153" s="216"/>
      <c r="C153" s="82"/>
      <c r="D153" s="82"/>
      <c r="E153" s="82"/>
      <c r="F153" s="82"/>
      <c r="G153" s="82"/>
      <c r="H153" s="82"/>
      <c r="I153" s="82"/>
      <c r="J153" s="82"/>
      <c r="K153" s="82"/>
      <c r="L153" s="82"/>
      <c r="M153" s="82"/>
      <c r="N153" s="82"/>
      <c r="O153" s="82"/>
      <c r="P153" s="82"/>
      <c r="Q153" s="82"/>
      <c r="R153" s="82"/>
      <c r="S153" s="82"/>
      <c r="T153" s="82"/>
      <c r="U153" s="82"/>
      <c r="V153" s="83"/>
    </row>
    <row r="154" spans="1:22" s="66" customFormat="1" ht="39" customHeight="1">
      <c r="A154" s="216"/>
      <c r="C154" s="82"/>
      <c r="D154" s="82"/>
      <c r="E154" s="82"/>
      <c r="F154" s="82"/>
      <c r="G154" s="82"/>
      <c r="H154" s="82"/>
      <c r="I154" s="82"/>
      <c r="J154" s="82"/>
      <c r="K154" s="82"/>
      <c r="L154" s="82"/>
      <c r="M154" s="82"/>
      <c r="N154" s="82"/>
      <c r="O154" s="82"/>
      <c r="P154" s="82"/>
      <c r="Q154" s="82"/>
      <c r="R154" s="82"/>
      <c r="S154" s="82"/>
      <c r="T154" s="82"/>
      <c r="U154" s="82"/>
      <c r="V154" s="83"/>
    </row>
    <row r="155" spans="1:22" s="66" customFormat="1" ht="39" customHeight="1">
      <c r="A155" s="216"/>
      <c r="C155" s="82"/>
      <c r="D155" s="82"/>
      <c r="E155" s="82"/>
      <c r="F155" s="82"/>
      <c r="G155" s="82"/>
      <c r="H155" s="82"/>
      <c r="I155" s="82"/>
      <c r="J155" s="82"/>
      <c r="K155" s="82"/>
      <c r="L155" s="82"/>
      <c r="M155" s="82"/>
      <c r="N155" s="82"/>
      <c r="O155" s="82"/>
      <c r="P155" s="82"/>
      <c r="Q155" s="82"/>
      <c r="R155" s="82"/>
      <c r="S155" s="82"/>
      <c r="T155" s="82"/>
      <c r="U155" s="82"/>
      <c r="V155" s="83"/>
    </row>
    <row r="156" spans="1:22" s="66" customFormat="1" ht="39" customHeight="1">
      <c r="A156" s="216"/>
      <c r="C156" s="82"/>
      <c r="D156" s="82"/>
      <c r="E156" s="82"/>
      <c r="F156" s="82"/>
      <c r="G156" s="82"/>
      <c r="H156" s="82"/>
      <c r="I156" s="82"/>
      <c r="J156" s="82"/>
      <c r="K156" s="82"/>
      <c r="L156" s="82"/>
      <c r="M156" s="82"/>
      <c r="N156" s="82"/>
      <c r="O156" s="82"/>
      <c r="P156" s="82"/>
      <c r="Q156" s="82"/>
      <c r="R156" s="82"/>
      <c r="S156" s="82"/>
      <c r="T156" s="82"/>
      <c r="U156" s="82"/>
      <c r="V156" s="83"/>
    </row>
    <row r="157" spans="1:22" s="66" customFormat="1" ht="39" customHeight="1">
      <c r="A157" s="216"/>
      <c r="C157" s="82"/>
      <c r="D157" s="82"/>
      <c r="E157" s="82"/>
      <c r="F157" s="82"/>
      <c r="G157" s="82"/>
      <c r="H157" s="82"/>
      <c r="I157" s="82"/>
      <c r="J157" s="82"/>
      <c r="K157" s="82"/>
      <c r="L157" s="82"/>
      <c r="M157" s="82"/>
      <c r="N157" s="82"/>
      <c r="O157" s="82"/>
      <c r="P157" s="82"/>
      <c r="Q157" s="82"/>
      <c r="R157" s="82"/>
      <c r="S157" s="82"/>
      <c r="T157" s="82"/>
      <c r="U157" s="82"/>
      <c r="V157" s="83"/>
    </row>
    <row r="158" spans="1:22" s="66" customFormat="1" ht="39" customHeight="1">
      <c r="A158" s="216"/>
      <c r="C158" s="82"/>
      <c r="D158" s="82"/>
      <c r="E158" s="82"/>
      <c r="F158" s="82"/>
      <c r="G158" s="82"/>
      <c r="H158" s="82"/>
      <c r="I158" s="82"/>
      <c r="J158" s="82"/>
      <c r="K158" s="82"/>
      <c r="L158" s="82"/>
      <c r="M158" s="82"/>
      <c r="N158" s="82"/>
      <c r="O158" s="82"/>
      <c r="P158" s="82"/>
      <c r="Q158" s="82"/>
      <c r="R158" s="82"/>
      <c r="S158" s="82"/>
      <c r="T158" s="82"/>
      <c r="U158" s="82"/>
      <c r="V158" s="83"/>
    </row>
    <row r="159" spans="1:22" s="66" customFormat="1" ht="39" customHeight="1">
      <c r="A159" s="216"/>
      <c r="C159" s="82"/>
      <c r="D159" s="82"/>
      <c r="E159" s="82"/>
      <c r="F159" s="82"/>
      <c r="G159" s="82"/>
      <c r="H159" s="82"/>
      <c r="I159" s="82"/>
      <c r="J159" s="82"/>
      <c r="K159" s="82"/>
      <c r="L159" s="82"/>
      <c r="M159" s="82"/>
      <c r="N159" s="82"/>
      <c r="O159" s="82"/>
      <c r="P159" s="82"/>
      <c r="Q159" s="82"/>
      <c r="R159" s="82"/>
      <c r="S159" s="82"/>
      <c r="T159" s="82"/>
      <c r="U159" s="82"/>
      <c r="V159" s="83"/>
    </row>
    <row r="160" spans="1:22" s="66" customFormat="1" ht="39" customHeight="1">
      <c r="A160" s="216"/>
      <c r="C160" s="82"/>
      <c r="D160" s="82"/>
      <c r="E160" s="82"/>
      <c r="F160" s="82"/>
      <c r="G160" s="82"/>
      <c r="H160" s="82"/>
      <c r="I160" s="82"/>
      <c r="J160" s="82"/>
      <c r="K160" s="82"/>
      <c r="L160" s="82"/>
      <c r="M160" s="82"/>
      <c r="N160" s="82"/>
      <c r="O160" s="82"/>
      <c r="P160" s="82"/>
      <c r="Q160" s="82"/>
      <c r="R160" s="82"/>
      <c r="S160" s="82"/>
      <c r="T160" s="82"/>
      <c r="U160" s="82"/>
      <c r="V160" s="83"/>
    </row>
    <row r="161" spans="1:22" s="66" customFormat="1" ht="39" customHeight="1">
      <c r="A161" s="216"/>
      <c r="C161" s="82"/>
      <c r="D161" s="82"/>
      <c r="E161" s="82"/>
      <c r="F161" s="82"/>
      <c r="G161" s="82"/>
      <c r="H161" s="82"/>
      <c r="I161" s="82"/>
      <c r="J161" s="82"/>
      <c r="K161" s="82"/>
      <c r="L161" s="82"/>
      <c r="M161" s="82"/>
      <c r="N161" s="82"/>
      <c r="O161" s="82"/>
      <c r="P161" s="82"/>
      <c r="Q161" s="82"/>
      <c r="R161" s="82"/>
      <c r="S161" s="82"/>
      <c r="T161" s="82"/>
      <c r="U161" s="82"/>
      <c r="V161" s="83"/>
    </row>
    <row r="162" spans="1:22" s="66" customFormat="1" ht="39" customHeight="1">
      <c r="A162" s="216"/>
      <c r="C162" s="82"/>
      <c r="D162" s="82"/>
      <c r="E162" s="82"/>
      <c r="F162" s="82"/>
      <c r="G162" s="82"/>
      <c r="H162" s="82"/>
      <c r="I162" s="82"/>
      <c r="J162" s="82"/>
      <c r="K162" s="82"/>
      <c r="L162" s="82"/>
      <c r="M162" s="82"/>
      <c r="N162" s="82"/>
      <c r="O162" s="82"/>
      <c r="P162" s="82"/>
      <c r="Q162" s="82"/>
      <c r="R162" s="82"/>
      <c r="S162" s="82"/>
      <c r="T162" s="82"/>
      <c r="U162" s="82"/>
      <c r="V162" s="83"/>
    </row>
    <row r="163" spans="1:22" s="66" customFormat="1" ht="39" customHeight="1">
      <c r="A163" s="216"/>
      <c r="C163" s="82"/>
      <c r="D163" s="82"/>
      <c r="E163" s="82"/>
      <c r="F163" s="82"/>
      <c r="G163" s="82"/>
      <c r="H163" s="82"/>
      <c r="I163" s="82"/>
      <c r="J163" s="82"/>
      <c r="K163" s="82"/>
      <c r="L163" s="82"/>
      <c r="M163" s="82"/>
      <c r="N163" s="82"/>
      <c r="O163" s="82"/>
      <c r="P163" s="82"/>
      <c r="Q163" s="82"/>
      <c r="R163" s="82"/>
      <c r="S163" s="82"/>
      <c r="T163" s="82"/>
      <c r="U163" s="82"/>
      <c r="V163" s="83"/>
    </row>
    <row r="164" spans="1:22" s="66" customFormat="1" ht="39" customHeight="1">
      <c r="A164" s="216"/>
      <c r="C164" s="82"/>
      <c r="D164" s="82"/>
      <c r="E164" s="82"/>
      <c r="F164" s="82"/>
      <c r="G164" s="82"/>
      <c r="H164" s="82"/>
      <c r="I164" s="82"/>
      <c r="J164" s="82"/>
      <c r="K164" s="82"/>
      <c r="L164" s="82"/>
      <c r="M164" s="82"/>
      <c r="N164" s="82"/>
      <c r="O164" s="82"/>
      <c r="P164" s="82"/>
      <c r="Q164" s="82"/>
      <c r="R164" s="82"/>
      <c r="S164" s="82"/>
      <c r="T164" s="82"/>
      <c r="U164" s="82"/>
      <c r="V164" s="83"/>
    </row>
    <row r="165" spans="1:22" s="66" customFormat="1" ht="39" customHeight="1">
      <c r="A165" s="216"/>
      <c r="C165" s="82"/>
      <c r="D165" s="82"/>
      <c r="E165" s="82"/>
      <c r="F165" s="82"/>
      <c r="G165" s="82"/>
      <c r="H165" s="82"/>
      <c r="I165" s="82"/>
      <c r="J165" s="82"/>
      <c r="K165" s="82"/>
      <c r="L165" s="82"/>
      <c r="M165" s="82"/>
      <c r="N165" s="82"/>
      <c r="O165" s="82"/>
      <c r="P165" s="82"/>
      <c r="Q165" s="82"/>
      <c r="R165" s="82"/>
      <c r="S165" s="82"/>
      <c r="T165" s="82"/>
      <c r="U165" s="82"/>
      <c r="V165" s="83"/>
    </row>
    <row r="166" spans="1:22" s="66" customFormat="1" ht="39" customHeight="1">
      <c r="A166" s="216"/>
      <c r="C166" s="82"/>
      <c r="D166" s="82"/>
      <c r="E166" s="82"/>
      <c r="F166" s="82"/>
      <c r="G166" s="82"/>
      <c r="H166" s="82"/>
      <c r="I166" s="82"/>
      <c r="J166" s="82"/>
      <c r="K166" s="82"/>
      <c r="L166" s="82"/>
      <c r="M166" s="82"/>
      <c r="N166" s="82"/>
      <c r="O166" s="82"/>
      <c r="P166" s="82"/>
      <c r="Q166" s="82"/>
      <c r="R166" s="82"/>
      <c r="S166" s="82"/>
      <c r="T166" s="82"/>
      <c r="U166" s="82"/>
      <c r="V166" s="83"/>
    </row>
    <row r="167" spans="1:22" s="66" customFormat="1" ht="39" customHeight="1">
      <c r="A167" s="216"/>
      <c r="C167" s="82"/>
      <c r="D167" s="82"/>
      <c r="E167" s="82"/>
      <c r="F167" s="82"/>
      <c r="G167" s="82"/>
      <c r="H167" s="82"/>
      <c r="I167" s="82"/>
      <c r="J167" s="82"/>
      <c r="K167" s="82"/>
      <c r="L167" s="82"/>
      <c r="M167" s="82"/>
      <c r="N167" s="82"/>
      <c r="O167" s="82"/>
      <c r="P167" s="82"/>
      <c r="Q167" s="82"/>
      <c r="R167" s="82"/>
      <c r="S167" s="82"/>
      <c r="T167" s="82"/>
      <c r="U167" s="82"/>
      <c r="V167" s="83"/>
    </row>
    <row r="168" spans="1:22" s="66" customFormat="1" ht="39" customHeight="1">
      <c r="A168" s="216"/>
      <c r="C168" s="82"/>
      <c r="D168" s="82"/>
      <c r="E168" s="82"/>
      <c r="F168" s="82"/>
      <c r="G168" s="82"/>
      <c r="H168" s="82"/>
      <c r="I168" s="82"/>
      <c r="J168" s="82"/>
      <c r="K168" s="82"/>
      <c r="L168" s="82"/>
      <c r="M168" s="82"/>
      <c r="N168" s="82"/>
      <c r="O168" s="82"/>
      <c r="P168" s="82"/>
      <c r="Q168" s="82"/>
      <c r="R168" s="82"/>
      <c r="S168" s="82"/>
      <c r="T168" s="82"/>
      <c r="U168" s="82"/>
      <c r="V168" s="83"/>
    </row>
    <row r="169" spans="1:22" s="66" customFormat="1" ht="39" customHeight="1">
      <c r="A169" s="216"/>
      <c r="C169" s="82"/>
      <c r="D169" s="82"/>
      <c r="E169" s="82"/>
      <c r="F169" s="82"/>
      <c r="G169" s="82"/>
      <c r="H169" s="82"/>
      <c r="I169" s="82"/>
      <c r="J169" s="82"/>
      <c r="K169" s="82"/>
      <c r="L169" s="82"/>
      <c r="M169" s="82"/>
      <c r="N169" s="82"/>
      <c r="O169" s="82"/>
      <c r="P169" s="82"/>
      <c r="Q169" s="82"/>
      <c r="R169" s="82"/>
      <c r="S169" s="82"/>
      <c r="T169" s="82"/>
      <c r="U169" s="82"/>
      <c r="V169" s="83"/>
    </row>
    <row r="170" spans="1:22" s="66" customFormat="1" ht="39" customHeight="1">
      <c r="A170" s="216"/>
      <c r="C170" s="82"/>
      <c r="D170" s="82"/>
      <c r="E170" s="82"/>
      <c r="F170" s="82"/>
      <c r="G170" s="82"/>
      <c r="H170" s="82"/>
      <c r="I170" s="82"/>
      <c r="J170" s="82"/>
      <c r="K170" s="82"/>
      <c r="L170" s="82"/>
      <c r="M170" s="82"/>
      <c r="N170" s="82"/>
      <c r="O170" s="82"/>
      <c r="P170" s="82"/>
      <c r="Q170" s="82"/>
      <c r="R170" s="82"/>
      <c r="S170" s="82"/>
      <c r="T170" s="82"/>
      <c r="U170" s="82"/>
      <c r="V170" s="83"/>
    </row>
    <row r="171" spans="1:22" s="66" customFormat="1" ht="39" customHeight="1">
      <c r="A171" s="216"/>
      <c r="C171" s="82"/>
      <c r="D171" s="82"/>
      <c r="E171" s="82"/>
      <c r="F171" s="82"/>
      <c r="G171" s="82"/>
      <c r="H171" s="82"/>
      <c r="I171" s="82"/>
      <c r="J171" s="82"/>
      <c r="K171" s="82"/>
      <c r="L171" s="82"/>
      <c r="M171" s="82"/>
      <c r="N171" s="82"/>
      <c r="O171" s="82"/>
      <c r="P171" s="82"/>
      <c r="Q171" s="82"/>
      <c r="R171" s="82"/>
      <c r="S171" s="82"/>
      <c r="T171" s="82"/>
      <c r="U171" s="82"/>
      <c r="V171" s="83"/>
    </row>
    <row r="172" spans="1:22" s="66" customFormat="1" ht="39" customHeight="1">
      <c r="A172" s="216"/>
      <c r="C172" s="82"/>
      <c r="D172" s="82"/>
      <c r="E172" s="82"/>
      <c r="F172" s="82"/>
      <c r="G172" s="82"/>
      <c r="H172" s="82"/>
      <c r="I172" s="82"/>
      <c r="J172" s="82"/>
      <c r="K172" s="82"/>
      <c r="L172" s="82"/>
      <c r="M172" s="82"/>
      <c r="N172" s="82"/>
      <c r="O172" s="82"/>
      <c r="P172" s="82"/>
      <c r="Q172" s="82"/>
      <c r="R172" s="82"/>
      <c r="S172" s="82"/>
      <c r="T172" s="82"/>
      <c r="U172" s="82"/>
      <c r="V172" s="83"/>
    </row>
    <row r="173" spans="1:22" s="66" customFormat="1" ht="39" customHeight="1">
      <c r="A173" s="216"/>
      <c r="C173" s="82"/>
      <c r="D173" s="82"/>
      <c r="E173" s="82"/>
      <c r="F173" s="82"/>
      <c r="G173" s="82"/>
      <c r="H173" s="82"/>
      <c r="I173" s="82"/>
      <c r="J173" s="82"/>
      <c r="K173" s="82"/>
      <c r="L173" s="82"/>
      <c r="M173" s="82"/>
      <c r="N173" s="82"/>
      <c r="O173" s="82"/>
      <c r="P173" s="82"/>
      <c r="Q173" s="82"/>
      <c r="R173" s="82"/>
      <c r="S173" s="82"/>
      <c r="T173" s="82"/>
      <c r="U173" s="82"/>
      <c r="V173" s="83"/>
    </row>
    <row r="174" spans="1:22" s="66" customFormat="1" ht="39" customHeight="1">
      <c r="A174" s="216"/>
      <c r="C174" s="82"/>
      <c r="D174" s="82"/>
      <c r="E174" s="82"/>
      <c r="F174" s="82"/>
      <c r="G174" s="82"/>
      <c r="H174" s="82"/>
      <c r="I174" s="82"/>
      <c r="J174" s="82"/>
      <c r="K174" s="82"/>
      <c r="L174" s="82"/>
      <c r="M174" s="82"/>
      <c r="N174" s="82"/>
      <c r="O174" s="82"/>
      <c r="P174" s="82"/>
      <c r="Q174" s="82"/>
      <c r="R174" s="82"/>
      <c r="S174" s="82"/>
      <c r="T174" s="82"/>
      <c r="U174" s="82"/>
      <c r="V174" s="83"/>
    </row>
    <row r="175" spans="1:22" s="66" customFormat="1" ht="39" customHeight="1">
      <c r="A175" s="216"/>
      <c r="C175" s="82"/>
      <c r="D175" s="82"/>
      <c r="E175" s="82"/>
      <c r="F175" s="82"/>
      <c r="G175" s="82"/>
      <c r="H175" s="82"/>
      <c r="I175" s="82"/>
      <c r="J175" s="82"/>
      <c r="K175" s="82"/>
      <c r="L175" s="82"/>
      <c r="M175" s="82"/>
      <c r="N175" s="82"/>
      <c r="O175" s="82"/>
      <c r="P175" s="82"/>
      <c r="Q175" s="82"/>
      <c r="R175" s="82"/>
      <c r="S175" s="82"/>
      <c r="T175" s="82"/>
      <c r="U175" s="82"/>
      <c r="V175" s="83"/>
    </row>
    <row r="176" spans="1:22" s="66" customFormat="1" ht="39" customHeight="1">
      <c r="A176" s="216"/>
      <c r="C176" s="82"/>
      <c r="D176" s="82"/>
      <c r="E176" s="82"/>
      <c r="F176" s="82"/>
      <c r="G176" s="82"/>
      <c r="H176" s="82"/>
      <c r="I176" s="82"/>
      <c r="J176" s="82"/>
      <c r="K176" s="82"/>
      <c r="L176" s="82"/>
      <c r="M176" s="82"/>
      <c r="N176" s="82"/>
      <c r="O176" s="82"/>
      <c r="P176" s="82"/>
      <c r="Q176" s="82"/>
      <c r="R176" s="82"/>
      <c r="S176" s="82"/>
      <c r="T176" s="82"/>
      <c r="U176" s="82"/>
      <c r="V176" s="83"/>
    </row>
    <row r="177" spans="1:22" s="66" customFormat="1" ht="39" customHeight="1">
      <c r="A177" s="216"/>
      <c r="C177" s="82"/>
      <c r="D177" s="82"/>
      <c r="E177" s="82"/>
      <c r="F177" s="82"/>
      <c r="G177" s="82"/>
      <c r="H177" s="82"/>
      <c r="I177" s="82"/>
      <c r="J177" s="82"/>
      <c r="K177" s="82"/>
      <c r="L177" s="82"/>
      <c r="M177" s="82"/>
      <c r="N177" s="82"/>
      <c r="O177" s="82"/>
      <c r="P177" s="82"/>
      <c r="Q177" s="82"/>
      <c r="R177" s="82"/>
      <c r="S177" s="82"/>
      <c r="T177" s="82"/>
      <c r="U177" s="82"/>
      <c r="V177" s="83"/>
    </row>
    <row r="178" spans="1:22" s="66" customFormat="1" ht="39" customHeight="1">
      <c r="A178" s="216"/>
      <c r="C178" s="82"/>
      <c r="D178" s="82"/>
      <c r="E178" s="82"/>
      <c r="F178" s="82"/>
      <c r="G178" s="82"/>
      <c r="H178" s="82"/>
      <c r="I178" s="82"/>
      <c r="J178" s="82"/>
      <c r="K178" s="82"/>
      <c r="L178" s="82"/>
      <c r="M178" s="82"/>
      <c r="N178" s="82"/>
      <c r="O178" s="82"/>
      <c r="P178" s="82"/>
      <c r="Q178" s="82"/>
      <c r="R178" s="82"/>
      <c r="S178" s="82"/>
      <c r="T178" s="82"/>
      <c r="U178" s="82"/>
      <c r="V178" s="83"/>
    </row>
    <row r="179" spans="1:22" s="66" customFormat="1" ht="39" customHeight="1">
      <c r="A179" s="216"/>
      <c r="C179" s="82"/>
      <c r="D179" s="82"/>
      <c r="E179" s="82"/>
      <c r="F179" s="82"/>
      <c r="G179" s="82"/>
      <c r="H179" s="82"/>
      <c r="I179" s="82"/>
      <c r="J179" s="82"/>
      <c r="K179" s="82"/>
      <c r="L179" s="82"/>
      <c r="M179" s="82"/>
      <c r="N179" s="82"/>
      <c r="O179" s="82"/>
      <c r="P179" s="82"/>
      <c r="Q179" s="82"/>
      <c r="R179" s="82"/>
      <c r="S179" s="82"/>
      <c r="T179" s="82"/>
      <c r="U179" s="82"/>
      <c r="V179" s="83"/>
    </row>
    <row r="180" spans="1:22" s="66" customFormat="1" ht="39" customHeight="1">
      <c r="A180" s="216"/>
      <c r="C180" s="82"/>
      <c r="D180" s="82"/>
      <c r="E180" s="82"/>
      <c r="F180" s="82"/>
      <c r="G180" s="82"/>
      <c r="H180" s="82"/>
      <c r="I180" s="82"/>
      <c r="J180" s="82"/>
      <c r="K180" s="82"/>
      <c r="L180" s="82"/>
      <c r="M180" s="82"/>
      <c r="N180" s="82"/>
      <c r="O180" s="82"/>
      <c r="P180" s="82"/>
      <c r="Q180" s="82"/>
      <c r="R180" s="82"/>
      <c r="S180" s="82"/>
      <c r="T180" s="82"/>
      <c r="U180" s="82"/>
      <c r="V180" s="83"/>
    </row>
    <row r="181" spans="1:22" s="66" customFormat="1" ht="39" customHeight="1">
      <c r="A181" s="216"/>
      <c r="C181" s="82"/>
      <c r="D181" s="82"/>
      <c r="E181" s="82"/>
      <c r="F181" s="82"/>
      <c r="G181" s="82"/>
      <c r="H181" s="82"/>
      <c r="I181" s="82"/>
      <c r="J181" s="82"/>
      <c r="K181" s="82"/>
      <c r="L181" s="82"/>
      <c r="M181" s="82"/>
      <c r="N181" s="82"/>
      <c r="O181" s="82"/>
      <c r="P181" s="82"/>
      <c r="Q181" s="82"/>
      <c r="R181" s="82"/>
      <c r="S181" s="82"/>
      <c r="T181" s="82"/>
      <c r="U181" s="82"/>
      <c r="V181" s="83"/>
    </row>
    <row r="182" spans="1:22" s="66" customFormat="1" ht="39" customHeight="1">
      <c r="A182" s="216"/>
      <c r="C182" s="82"/>
      <c r="D182" s="82"/>
      <c r="E182" s="82"/>
      <c r="F182" s="82"/>
      <c r="G182" s="82"/>
      <c r="H182" s="82"/>
      <c r="I182" s="82"/>
      <c r="J182" s="82"/>
      <c r="K182" s="82"/>
      <c r="L182" s="82"/>
      <c r="M182" s="82"/>
      <c r="N182" s="82"/>
      <c r="O182" s="82"/>
      <c r="P182" s="82"/>
      <c r="Q182" s="82"/>
      <c r="R182" s="82"/>
      <c r="S182" s="82"/>
      <c r="T182" s="82"/>
      <c r="U182" s="82"/>
      <c r="V182" s="83"/>
    </row>
    <row r="183" spans="1:22" s="66" customFormat="1" ht="39" customHeight="1">
      <c r="A183" s="216"/>
      <c r="C183" s="82"/>
      <c r="D183" s="82"/>
      <c r="E183" s="82"/>
      <c r="F183" s="82"/>
      <c r="G183" s="82"/>
      <c r="H183" s="82"/>
      <c r="I183" s="82"/>
      <c r="J183" s="82"/>
      <c r="K183" s="82"/>
      <c r="L183" s="82"/>
      <c r="M183" s="82"/>
      <c r="N183" s="82"/>
      <c r="O183" s="82"/>
      <c r="P183" s="82"/>
      <c r="Q183" s="82"/>
      <c r="R183" s="82"/>
      <c r="S183" s="82"/>
      <c r="T183" s="82"/>
      <c r="U183" s="82"/>
      <c r="V183" s="83"/>
    </row>
    <row r="184" spans="1:22" s="66" customFormat="1" ht="39" customHeight="1">
      <c r="A184" s="216"/>
      <c r="C184" s="82"/>
      <c r="D184" s="82"/>
      <c r="E184" s="82"/>
      <c r="F184" s="82"/>
      <c r="G184" s="82"/>
      <c r="H184" s="82"/>
      <c r="I184" s="82"/>
      <c r="J184" s="82"/>
      <c r="K184" s="82"/>
      <c r="L184" s="82"/>
      <c r="M184" s="82"/>
      <c r="N184" s="82"/>
      <c r="O184" s="82"/>
      <c r="P184" s="82"/>
      <c r="Q184" s="82"/>
      <c r="R184" s="82"/>
      <c r="S184" s="82"/>
      <c r="T184" s="82"/>
      <c r="U184" s="82"/>
      <c r="V184" s="83"/>
    </row>
    <row r="185" spans="1:22" s="66" customFormat="1" ht="39" customHeight="1">
      <c r="A185" s="216"/>
      <c r="C185" s="82"/>
      <c r="D185" s="82"/>
      <c r="E185" s="82"/>
      <c r="F185" s="82"/>
      <c r="G185" s="82"/>
      <c r="H185" s="82"/>
      <c r="I185" s="82"/>
      <c r="J185" s="82"/>
      <c r="K185" s="82"/>
      <c r="L185" s="82"/>
      <c r="M185" s="82"/>
      <c r="N185" s="82"/>
      <c r="O185" s="82"/>
      <c r="P185" s="82"/>
      <c r="Q185" s="82"/>
      <c r="R185" s="82"/>
      <c r="S185" s="82"/>
      <c r="T185" s="82"/>
      <c r="U185" s="82"/>
      <c r="V185" s="83"/>
    </row>
    <row r="186" spans="1:22" s="66" customFormat="1" ht="39" customHeight="1">
      <c r="A186" s="216"/>
      <c r="C186" s="82"/>
      <c r="D186" s="82"/>
      <c r="E186" s="82"/>
      <c r="F186" s="82"/>
      <c r="G186" s="82"/>
      <c r="H186" s="82"/>
      <c r="I186" s="82"/>
      <c r="J186" s="82"/>
      <c r="K186" s="82"/>
      <c r="L186" s="82"/>
      <c r="M186" s="82"/>
      <c r="N186" s="82"/>
      <c r="O186" s="82"/>
      <c r="P186" s="82"/>
      <c r="Q186" s="82"/>
      <c r="R186" s="82"/>
      <c r="S186" s="82"/>
      <c r="T186" s="82"/>
      <c r="U186" s="82"/>
      <c r="V186" s="83"/>
    </row>
    <row r="187" spans="1:22" s="66" customFormat="1" ht="39" customHeight="1">
      <c r="A187" s="216"/>
      <c r="C187" s="82"/>
      <c r="D187" s="82"/>
      <c r="E187" s="82"/>
      <c r="F187" s="82"/>
      <c r="G187" s="82"/>
      <c r="H187" s="82"/>
      <c r="I187" s="82"/>
      <c r="J187" s="82"/>
      <c r="K187" s="82"/>
      <c r="L187" s="82"/>
      <c r="M187" s="82"/>
      <c r="N187" s="82"/>
      <c r="O187" s="82"/>
      <c r="P187" s="82"/>
      <c r="Q187" s="82"/>
      <c r="R187" s="82"/>
      <c r="S187" s="82"/>
      <c r="T187" s="82"/>
      <c r="U187" s="82"/>
      <c r="V187" s="83"/>
    </row>
    <row r="188" spans="1:22" s="66" customFormat="1" ht="39" customHeight="1">
      <c r="A188" s="216"/>
      <c r="C188" s="82"/>
      <c r="D188" s="82"/>
      <c r="E188" s="82"/>
      <c r="F188" s="82"/>
      <c r="G188" s="82"/>
      <c r="H188" s="82"/>
      <c r="I188" s="82"/>
      <c r="J188" s="82"/>
      <c r="K188" s="82"/>
      <c r="L188" s="82"/>
      <c r="M188" s="82"/>
      <c r="N188" s="82"/>
      <c r="O188" s="82"/>
      <c r="P188" s="82"/>
      <c r="Q188" s="82"/>
      <c r="R188" s="82"/>
      <c r="S188" s="82"/>
      <c r="T188" s="82"/>
      <c r="U188" s="82"/>
      <c r="V188" s="83"/>
    </row>
    <row r="189" spans="1:22" s="66" customFormat="1" ht="39" customHeight="1">
      <c r="A189" s="216"/>
      <c r="C189" s="82"/>
      <c r="D189" s="82"/>
      <c r="E189" s="82"/>
      <c r="F189" s="82"/>
      <c r="G189" s="82"/>
      <c r="H189" s="82"/>
      <c r="I189" s="82"/>
      <c r="J189" s="82"/>
      <c r="K189" s="82"/>
      <c r="L189" s="82"/>
      <c r="M189" s="82"/>
      <c r="N189" s="82"/>
      <c r="O189" s="82"/>
      <c r="P189" s="82"/>
      <c r="Q189" s="82"/>
      <c r="R189" s="82"/>
      <c r="S189" s="82"/>
      <c r="T189" s="82"/>
      <c r="U189" s="82"/>
      <c r="V189" s="83"/>
    </row>
    <row r="190" spans="1:22" s="66" customFormat="1" ht="39" customHeight="1">
      <c r="A190" s="216"/>
      <c r="C190" s="82"/>
      <c r="D190" s="82"/>
      <c r="E190" s="82"/>
      <c r="F190" s="82"/>
      <c r="G190" s="82"/>
      <c r="H190" s="82"/>
      <c r="I190" s="82"/>
      <c r="J190" s="82"/>
      <c r="K190" s="82"/>
      <c r="L190" s="82"/>
      <c r="M190" s="82"/>
      <c r="N190" s="82"/>
      <c r="O190" s="82"/>
      <c r="P190" s="82"/>
      <c r="Q190" s="82"/>
      <c r="R190" s="82"/>
      <c r="S190" s="82"/>
      <c r="T190" s="82"/>
      <c r="U190" s="82"/>
      <c r="V190" s="83"/>
    </row>
    <row r="191" spans="1:22" s="66" customFormat="1" ht="39" customHeight="1">
      <c r="A191" s="216"/>
      <c r="C191" s="82"/>
      <c r="D191" s="82"/>
      <c r="E191" s="82"/>
      <c r="F191" s="82"/>
      <c r="G191" s="82"/>
      <c r="H191" s="82"/>
      <c r="I191" s="82"/>
      <c r="J191" s="82"/>
      <c r="K191" s="82"/>
      <c r="L191" s="82"/>
      <c r="M191" s="82"/>
      <c r="N191" s="82"/>
      <c r="O191" s="82"/>
      <c r="P191" s="82"/>
      <c r="Q191" s="82"/>
      <c r="R191" s="82"/>
      <c r="S191" s="82"/>
      <c r="T191" s="82"/>
      <c r="U191" s="82"/>
      <c r="V191" s="83"/>
    </row>
    <row r="192" spans="1:22" s="66" customFormat="1" ht="39" customHeight="1">
      <c r="A192" s="216"/>
      <c r="C192" s="82"/>
      <c r="D192" s="82"/>
      <c r="E192" s="82"/>
      <c r="F192" s="82"/>
      <c r="G192" s="82"/>
      <c r="H192" s="82"/>
      <c r="I192" s="82"/>
      <c r="J192" s="82"/>
      <c r="K192" s="82"/>
      <c r="L192" s="82"/>
      <c r="M192" s="82"/>
      <c r="N192" s="82"/>
      <c r="O192" s="82"/>
      <c r="P192" s="82"/>
      <c r="Q192" s="82"/>
      <c r="R192" s="82"/>
      <c r="S192" s="82"/>
      <c r="T192" s="82"/>
      <c r="U192" s="82"/>
      <c r="V192" s="83"/>
    </row>
    <row r="193" spans="1:22" s="66" customFormat="1" ht="39" customHeight="1">
      <c r="A193" s="216"/>
      <c r="C193" s="82"/>
      <c r="D193" s="82"/>
      <c r="E193" s="82"/>
      <c r="F193" s="82"/>
      <c r="G193" s="82"/>
      <c r="H193" s="82"/>
      <c r="I193" s="82"/>
      <c r="J193" s="82"/>
      <c r="K193" s="82"/>
      <c r="L193" s="82"/>
      <c r="M193" s="82"/>
      <c r="N193" s="82"/>
      <c r="O193" s="82"/>
      <c r="P193" s="82"/>
      <c r="Q193" s="82"/>
      <c r="R193" s="82"/>
      <c r="S193" s="82"/>
      <c r="T193" s="82"/>
      <c r="U193" s="82"/>
      <c r="V193" s="83"/>
    </row>
    <row r="194" spans="1:22" s="66" customFormat="1" ht="39" customHeight="1">
      <c r="A194" s="216"/>
      <c r="C194" s="82"/>
      <c r="D194" s="82"/>
      <c r="E194" s="82"/>
      <c r="F194" s="82"/>
      <c r="G194" s="82"/>
      <c r="H194" s="82"/>
      <c r="I194" s="82"/>
      <c r="J194" s="82"/>
      <c r="K194" s="82"/>
      <c r="L194" s="82"/>
      <c r="M194" s="82"/>
      <c r="N194" s="82"/>
      <c r="O194" s="82"/>
      <c r="P194" s="82"/>
      <c r="Q194" s="82"/>
      <c r="R194" s="82"/>
      <c r="S194" s="82"/>
      <c r="T194" s="82"/>
      <c r="U194" s="82"/>
      <c r="V194" s="83"/>
    </row>
    <row r="195" spans="1:22" s="66" customFormat="1" ht="39" customHeight="1">
      <c r="A195" s="216"/>
      <c r="C195" s="82"/>
      <c r="D195" s="82"/>
      <c r="E195" s="82"/>
      <c r="F195" s="82"/>
      <c r="G195" s="82"/>
      <c r="H195" s="82"/>
      <c r="I195" s="82"/>
      <c r="J195" s="82"/>
      <c r="K195" s="82"/>
      <c r="L195" s="82"/>
      <c r="M195" s="82"/>
      <c r="N195" s="82"/>
      <c r="O195" s="82"/>
      <c r="P195" s="82"/>
      <c r="Q195" s="82"/>
      <c r="R195" s="82"/>
      <c r="S195" s="82"/>
      <c r="T195" s="82"/>
      <c r="U195" s="82"/>
      <c r="V195" s="83"/>
    </row>
    <row r="196" spans="1:22" s="66" customFormat="1" ht="39" customHeight="1">
      <c r="A196" s="216"/>
      <c r="C196" s="82"/>
      <c r="D196" s="82"/>
      <c r="E196" s="82"/>
      <c r="F196" s="82"/>
      <c r="G196" s="82"/>
      <c r="H196" s="82"/>
      <c r="I196" s="82"/>
      <c r="J196" s="82"/>
      <c r="K196" s="82"/>
      <c r="L196" s="82"/>
      <c r="M196" s="82"/>
      <c r="N196" s="82"/>
      <c r="O196" s="82"/>
      <c r="P196" s="82"/>
      <c r="Q196" s="82"/>
      <c r="R196" s="82"/>
      <c r="S196" s="82"/>
      <c r="T196" s="82"/>
      <c r="U196" s="82"/>
      <c r="V196" s="83"/>
    </row>
    <row r="197" spans="1:22" s="66" customFormat="1" ht="39" customHeight="1">
      <c r="A197" s="216"/>
      <c r="C197" s="82"/>
      <c r="D197" s="82"/>
      <c r="E197" s="82"/>
      <c r="F197" s="82"/>
      <c r="G197" s="82"/>
      <c r="H197" s="82"/>
      <c r="I197" s="82"/>
      <c r="J197" s="82"/>
      <c r="K197" s="82"/>
      <c r="L197" s="82"/>
      <c r="M197" s="82"/>
      <c r="N197" s="82"/>
      <c r="O197" s="82"/>
      <c r="P197" s="82"/>
      <c r="Q197" s="82"/>
      <c r="R197" s="82"/>
      <c r="S197" s="82"/>
      <c r="T197" s="82"/>
      <c r="U197" s="82"/>
      <c r="V197" s="83"/>
    </row>
    <row r="198" spans="1:22" s="66" customFormat="1" ht="39" customHeight="1">
      <c r="A198" s="216"/>
      <c r="C198" s="82"/>
      <c r="D198" s="82"/>
      <c r="E198" s="82"/>
      <c r="F198" s="82"/>
      <c r="G198" s="82"/>
      <c r="H198" s="82"/>
      <c r="I198" s="82"/>
      <c r="J198" s="82"/>
      <c r="K198" s="82"/>
      <c r="L198" s="82"/>
      <c r="M198" s="82"/>
      <c r="N198" s="82"/>
      <c r="O198" s="82"/>
      <c r="P198" s="82"/>
      <c r="Q198" s="82"/>
      <c r="R198" s="82"/>
      <c r="S198" s="82"/>
      <c r="T198" s="82"/>
      <c r="U198" s="82"/>
      <c r="V198" s="83"/>
    </row>
    <row r="199" spans="1:22" s="66" customFormat="1" ht="39" customHeight="1">
      <c r="A199" s="216"/>
      <c r="C199" s="82"/>
      <c r="D199" s="82"/>
      <c r="E199" s="82"/>
      <c r="F199" s="82"/>
      <c r="G199" s="82"/>
      <c r="H199" s="82"/>
      <c r="I199" s="82"/>
      <c r="J199" s="82"/>
      <c r="K199" s="82"/>
      <c r="L199" s="82"/>
      <c r="M199" s="82"/>
      <c r="N199" s="82"/>
      <c r="O199" s="82"/>
      <c r="P199" s="82"/>
      <c r="Q199" s="82"/>
      <c r="R199" s="82"/>
      <c r="S199" s="82"/>
      <c r="T199" s="82"/>
      <c r="U199" s="82"/>
      <c r="V199" s="83"/>
    </row>
    <row r="200" spans="1:22" s="66" customFormat="1" ht="39" customHeight="1">
      <c r="A200" s="216"/>
      <c r="C200" s="82"/>
      <c r="D200" s="82"/>
      <c r="E200" s="82"/>
      <c r="F200" s="82"/>
      <c r="G200" s="82"/>
      <c r="H200" s="82"/>
      <c r="I200" s="82"/>
      <c r="J200" s="82"/>
      <c r="K200" s="82"/>
      <c r="L200" s="82"/>
      <c r="M200" s="82"/>
      <c r="N200" s="82"/>
      <c r="O200" s="82"/>
      <c r="P200" s="82"/>
      <c r="Q200" s="82"/>
      <c r="R200" s="82"/>
      <c r="S200" s="82"/>
      <c r="T200" s="82"/>
      <c r="U200" s="82"/>
      <c r="V200" s="83"/>
    </row>
    <row r="201" spans="1:22" s="66" customFormat="1" ht="39" customHeight="1">
      <c r="A201" s="216"/>
      <c r="C201" s="82"/>
      <c r="D201" s="82"/>
      <c r="E201" s="82"/>
      <c r="F201" s="82"/>
      <c r="G201" s="82"/>
      <c r="H201" s="82"/>
      <c r="I201" s="82"/>
      <c r="J201" s="82"/>
      <c r="K201" s="82"/>
      <c r="L201" s="82"/>
      <c r="M201" s="82"/>
      <c r="N201" s="82"/>
      <c r="O201" s="82"/>
      <c r="P201" s="82"/>
      <c r="Q201" s="82"/>
      <c r="R201" s="82"/>
      <c r="S201" s="82"/>
      <c r="T201" s="82"/>
      <c r="U201" s="82"/>
      <c r="V201" s="83"/>
    </row>
    <row r="202" spans="1:22" s="66" customFormat="1" ht="39" customHeight="1">
      <c r="A202" s="216"/>
      <c r="C202" s="82"/>
      <c r="D202" s="82"/>
      <c r="E202" s="82"/>
      <c r="F202" s="82"/>
      <c r="G202" s="82"/>
      <c r="H202" s="82"/>
      <c r="I202" s="82"/>
      <c r="J202" s="82"/>
      <c r="K202" s="82"/>
      <c r="L202" s="82"/>
      <c r="M202" s="82"/>
      <c r="N202" s="82"/>
      <c r="O202" s="82"/>
      <c r="P202" s="82"/>
      <c r="Q202" s="82"/>
      <c r="R202" s="82"/>
      <c r="S202" s="82"/>
      <c r="T202" s="82"/>
      <c r="U202" s="82"/>
      <c r="V202" s="83"/>
    </row>
    <row r="203" spans="1:22" s="66" customFormat="1" ht="39" customHeight="1">
      <c r="A203" s="216"/>
      <c r="C203" s="82"/>
      <c r="D203" s="82"/>
      <c r="E203" s="82"/>
      <c r="F203" s="82"/>
      <c r="G203" s="82"/>
      <c r="H203" s="82"/>
      <c r="I203" s="82"/>
      <c r="J203" s="82"/>
      <c r="K203" s="82"/>
      <c r="L203" s="82"/>
      <c r="M203" s="82"/>
      <c r="N203" s="82"/>
      <c r="O203" s="82"/>
      <c r="P203" s="82"/>
      <c r="Q203" s="82"/>
      <c r="R203" s="82"/>
      <c r="S203" s="82"/>
      <c r="T203" s="82"/>
      <c r="U203" s="82"/>
      <c r="V203" s="83"/>
    </row>
    <row r="204" spans="1:22" s="66" customFormat="1" ht="39" customHeight="1">
      <c r="A204" s="216"/>
      <c r="C204" s="82"/>
      <c r="D204" s="82"/>
      <c r="E204" s="82"/>
      <c r="F204" s="82"/>
      <c r="G204" s="82"/>
      <c r="H204" s="82"/>
      <c r="I204" s="82"/>
      <c r="J204" s="82"/>
      <c r="K204" s="82"/>
      <c r="L204" s="82"/>
      <c r="M204" s="82"/>
      <c r="N204" s="82"/>
      <c r="O204" s="82"/>
      <c r="P204" s="82"/>
      <c r="Q204" s="82"/>
      <c r="R204" s="82"/>
      <c r="S204" s="82"/>
      <c r="T204" s="82"/>
      <c r="U204" s="82"/>
      <c r="V204" s="83"/>
    </row>
    <row r="205" spans="1:22" s="66" customFormat="1" ht="39" customHeight="1">
      <c r="A205" s="216"/>
      <c r="C205" s="82"/>
      <c r="D205" s="82"/>
      <c r="E205" s="82"/>
      <c r="F205" s="82"/>
      <c r="G205" s="82"/>
      <c r="H205" s="82"/>
      <c r="I205" s="82"/>
      <c r="J205" s="82"/>
      <c r="K205" s="82"/>
      <c r="L205" s="82"/>
      <c r="M205" s="82"/>
      <c r="N205" s="82"/>
      <c r="O205" s="82"/>
      <c r="P205" s="82"/>
      <c r="Q205" s="82"/>
      <c r="R205" s="82"/>
      <c r="S205" s="82"/>
      <c r="T205" s="82"/>
      <c r="U205" s="82"/>
      <c r="V205" s="83"/>
    </row>
    <row r="206" spans="1:22" s="66" customFormat="1" ht="39" customHeight="1">
      <c r="A206" s="216"/>
      <c r="C206" s="82"/>
      <c r="D206" s="82"/>
      <c r="E206" s="82"/>
      <c r="F206" s="82"/>
      <c r="G206" s="82"/>
      <c r="H206" s="82"/>
      <c r="I206" s="82"/>
      <c r="J206" s="82"/>
      <c r="K206" s="82"/>
      <c r="L206" s="82"/>
      <c r="M206" s="82"/>
      <c r="N206" s="82"/>
      <c r="O206" s="82"/>
      <c r="P206" s="82"/>
      <c r="Q206" s="82"/>
      <c r="R206" s="82"/>
      <c r="S206" s="82"/>
      <c r="T206" s="82"/>
      <c r="U206" s="82"/>
      <c r="V206" s="83"/>
    </row>
    <row r="207" spans="1:22" s="66" customFormat="1" ht="39" customHeight="1">
      <c r="A207" s="216"/>
      <c r="C207" s="82"/>
      <c r="D207" s="82"/>
      <c r="E207" s="82"/>
      <c r="F207" s="82"/>
      <c r="G207" s="82"/>
      <c r="H207" s="82"/>
      <c r="I207" s="82"/>
      <c r="J207" s="82"/>
      <c r="K207" s="82"/>
      <c r="L207" s="82"/>
      <c r="M207" s="82"/>
      <c r="N207" s="82"/>
      <c r="O207" s="82"/>
      <c r="P207" s="82"/>
      <c r="Q207" s="82"/>
      <c r="R207" s="82"/>
      <c r="S207" s="82"/>
      <c r="T207" s="82"/>
      <c r="U207" s="82"/>
      <c r="V207" s="83"/>
    </row>
    <row r="208" spans="1:22" s="66" customFormat="1" ht="39" customHeight="1">
      <c r="A208" s="216"/>
      <c r="C208" s="82"/>
      <c r="D208" s="82"/>
      <c r="E208" s="82"/>
      <c r="F208" s="82"/>
      <c r="G208" s="82"/>
      <c r="H208" s="82"/>
      <c r="I208" s="82"/>
      <c r="J208" s="82"/>
      <c r="K208" s="82"/>
      <c r="L208" s="82"/>
      <c r="M208" s="82"/>
      <c r="N208" s="82"/>
      <c r="O208" s="82"/>
      <c r="P208" s="82"/>
      <c r="Q208" s="82"/>
      <c r="R208" s="82"/>
      <c r="S208" s="82"/>
      <c r="T208" s="82"/>
      <c r="U208" s="82"/>
      <c r="V208" s="83"/>
    </row>
    <row r="209" spans="1:22" s="66" customFormat="1" ht="39" customHeight="1">
      <c r="A209" s="216"/>
      <c r="C209" s="82"/>
      <c r="D209" s="82"/>
      <c r="E209" s="82"/>
      <c r="F209" s="82"/>
      <c r="G209" s="82"/>
      <c r="H209" s="82"/>
      <c r="I209" s="82"/>
      <c r="J209" s="82"/>
      <c r="K209" s="82"/>
      <c r="L209" s="82"/>
      <c r="M209" s="82"/>
      <c r="N209" s="82"/>
      <c r="O209" s="82"/>
      <c r="P209" s="82"/>
      <c r="Q209" s="82"/>
      <c r="R209" s="82"/>
      <c r="S209" s="82"/>
      <c r="T209" s="82"/>
      <c r="U209" s="82"/>
      <c r="V209" s="83"/>
    </row>
    <row r="210" spans="1:22" s="66" customFormat="1" ht="39" customHeight="1">
      <c r="A210" s="216"/>
      <c r="C210" s="82"/>
      <c r="D210" s="82"/>
      <c r="E210" s="82"/>
      <c r="F210" s="82"/>
      <c r="G210" s="82"/>
      <c r="H210" s="82"/>
      <c r="I210" s="82"/>
      <c r="J210" s="82"/>
      <c r="K210" s="82"/>
      <c r="L210" s="82"/>
      <c r="M210" s="82"/>
      <c r="N210" s="82"/>
      <c r="O210" s="82"/>
      <c r="P210" s="82"/>
      <c r="Q210" s="82"/>
      <c r="R210" s="82"/>
      <c r="S210" s="82"/>
      <c r="T210" s="82"/>
      <c r="U210" s="82"/>
      <c r="V210" s="83"/>
    </row>
    <row r="211" spans="1:22" s="66" customFormat="1" ht="39" customHeight="1">
      <c r="A211" s="216"/>
      <c r="C211" s="82"/>
      <c r="D211" s="82"/>
      <c r="E211" s="82"/>
      <c r="F211" s="82"/>
      <c r="G211" s="82"/>
      <c r="H211" s="82"/>
      <c r="I211" s="82"/>
      <c r="J211" s="82"/>
      <c r="K211" s="82"/>
      <c r="L211" s="82"/>
      <c r="M211" s="82"/>
      <c r="N211" s="82"/>
      <c r="O211" s="82"/>
      <c r="P211" s="82"/>
      <c r="Q211" s="82"/>
      <c r="R211" s="82"/>
      <c r="S211" s="82"/>
      <c r="T211" s="82"/>
      <c r="U211" s="82"/>
      <c r="V211" s="83"/>
    </row>
    <row r="212" spans="1:22" s="66" customFormat="1" ht="39" customHeight="1">
      <c r="A212" s="216"/>
      <c r="C212" s="82"/>
      <c r="D212" s="82"/>
      <c r="E212" s="82"/>
      <c r="F212" s="82"/>
      <c r="G212" s="82"/>
      <c r="H212" s="82"/>
      <c r="I212" s="82"/>
      <c r="J212" s="82"/>
      <c r="K212" s="82"/>
      <c r="L212" s="82"/>
      <c r="M212" s="82"/>
      <c r="N212" s="82"/>
      <c r="O212" s="82"/>
      <c r="P212" s="82"/>
      <c r="Q212" s="82"/>
      <c r="R212" s="82"/>
      <c r="S212" s="82"/>
      <c r="T212" s="82"/>
      <c r="U212" s="82"/>
      <c r="V212" s="83"/>
    </row>
    <row r="213" spans="1:22" s="66" customFormat="1" ht="39" customHeight="1">
      <c r="A213" s="216"/>
      <c r="C213" s="82"/>
      <c r="D213" s="82"/>
      <c r="E213" s="82"/>
      <c r="F213" s="82"/>
      <c r="G213" s="82"/>
      <c r="H213" s="82"/>
      <c r="I213" s="82"/>
      <c r="J213" s="82"/>
      <c r="K213" s="82"/>
      <c r="L213" s="82"/>
      <c r="M213" s="82"/>
      <c r="N213" s="82"/>
      <c r="O213" s="82"/>
      <c r="P213" s="82"/>
      <c r="Q213" s="82"/>
      <c r="R213" s="82"/>
      <c r="S213" s="82"/>
      <c r="T213" s="82"/>
      <c r="U213" s="82"/>
      <c r="V213" s="83"/>
    </row>
    <row r="214" spans="1:22" s="66" customFormat="1" ht="39" customHeight="1">
      <c r="A214" s="216"/>
      <c r="C214" s="82"/>
      <c r="D214" s="82"/>
      <c r="E214" s="82"/>
      <c r="F214" s="82"/>
      <c r="G214" s="82"/>
      <c r="H214" s="82"/>
      <c r="I214" s="82"/>
      <c r="J214" s="82"/>
      <c r="K214" s="82"/>
      <c r="L214" s="82"/>
      <c r="M214" s="82"/>
      <c r="N214" s="82"/>
      <c r="O214" s="82"/>
      <c r="P214" s="82"/>
      <c r="Q214" s="82"/>
      <c r="R214" s="82"/>
      <c r="S214" s="82"/>
      <c r="T214" s="82"/>
      <c r="U214" s="82"/>
      <c r="V214" s="83"/>
    </row>
    <row r="215" spans="1:22" s="66" customFormat="1" ht="39" customHeight="1">
      <c r="A215" s="216"/>
      <c r="C215" s="82"/>
      <c r="D215" s="82"/>
      <c r="E215" s="82"/>
      <c r="F215" s="82"/>
      <c r="G215" s="82"/>
      <c r="H215" s="82"/>
      <c r="I215" s="82"/>
      <c r="J215" s="82"/>
      <c r="K215" s="82"/>
      <c r="L215" s="82"/>
      <c r="M215" s="82"/>
      <c r="N215" s="82"/>
      <c r="O215" s="82"/>
      <c r="P215" s="82"/>
      <c r="Q215" s="82"/>
      <c r="R215" s="82"/>
      <c r="S215" s="82"/>
      <c r="T215" s="82"/>
      <c r="U215" s="82"/>
      <c r="V215" s="83"/>
    </row>
    <row r="216" spans="1:22" s="66" customFormat="1" ht="39" customHeight="1">
      <c r="A216" s="216"/>
      <c r="C216" s="82"/>
      <c r="D216" s="82"/>
      <c r="E216" s="82"/>
      <c r="F216" s="82"/>
      <c r="G216" s="82"/>
      <c r="H216" s="82"/>
      <c r="I216" s="82"/>
      <c r="J216" s="82"/>
      <c r="K216" s="82"/>
      <c r="L216" s="82"/>
      <c r="M216" s="82"/>
      <c r="N216" s="82"/>
      <c r="O216" s="82"/>
      <c r="P216" s="82"/>
      <c r="Q216" s="82"/>
      <c r="R216" s="82"/>
      <c r="S216" s="82"/>
      <c r="T216" s="82"/>
      <c r="U216" s="82"/>
      <c r="V216" s="83"/>
    </row>
    <row r="217" spans="1:22" s="66" customFormat="1" ht="39" customHeight="1">
      <c r="A217" s="216"/>
      <c r="C217" s="82"/>
      <c r="D217" s="82"/>
      <c r="E217" s="82"/>
      <c r="F217" s="82"/>
      <c r="G217" s="82"/>
      <c r="H217" s="82"/>
      <c r="I217" s="82"/>
      <c r="J217" s="82"/>
      <c r="K217" s="82"/>
      <c r="L217" s="82"/>
      <c r="M217" s="82"/>
      <c r="N217" s="82"/>
      <c r="O217" s="82"/>
      <c r="P217" s="82"/>
      <c r="Q217" s="82"/>
      <c r="R217" s="82"/>
      <c r="S217" s="82"/>
      <c r="T217" s="82"/>
      <c r="U217" s="82"/>
      <c r="V217" s="83"/>
    </row>
    <row r="218" spans="1:22" s="66" customFormat="1" ht="39" customHeight="1">
      <c r="A218" s="216"/>
      <c r="C218" s="82"/>
      <c r="D218" s="82"/>
      <c r="E218" s="82"/>
      <c r="F218" s="82"/>
      <c r="G218" s="82"/>
      <c r="H218" s="82"/>
      <c r="I218" s="82"/>
      <c r="J218" s="82"/>
      <c r="K218" s="82"/>
      <c r="L218" s="82"/>
      <c r="M218" s="82"/>
      <c r="N218" s="82"/>
      <c r="O218" s="82"/>
      <c r="P218" s="82"/>
      <c r="Q218" s="82"/>
      <c r="R218" s="82"/>
      <c r="S218" s="82"/>
      <c r="T218" s="82"/>
      <c r="U218" s="82"/>
      <c r="V218" s="83"/>
    </row>
    <row r="219" spans="1:22" s="66" customFormat="1" ht="39" customHeight="1">
      <c r="A219" s="216"/>
      <c r="C219" s="82"/>
      <c r="D219" s="82"/>
      <c r="E219" s="82"/>
      <c r="F219" s="82"/>
      <c r="G219" s="82"/>
      <c r="H219" s="82"/>
      <c r="I219" s="82"/>
      <c r="J219" s="82"/>
      <c r="K219" s="82"/>
      <c r="L219" s="82"/>
      <c r="M219" s="82"/>
      <c r="N219" s="82"/>
      <c r="O219" s="82"/>
      <c r="P219" s="82"/>
      <c r="Q219" s="82"/>
      <c r="R219" s="82"/>
      <c r="S219" s="82"/>
      <c r="T219" s="82"/>
      <c r="U219" s="82"/>
      <c r="V219" s="83"/>
    </row>
    <row r="220" spans="1:22" s="66" customFormat="1" ht="39" customHeight="1">
      <c r="A220" s="216"/>
      <c r="C220" s="82"/>
      <c r="D220" s="82"/>
      <c r="E220" s="82"/>
      <c r="F220" s="82"/>
      <c r="G220" s="82"/>
      <c r="H220" s="82"/>
      <c r="I220" s="82"/>
      <c r="J220" s="82"/>
      <c r="K220" s="82"/>
      <c r="L220" s="82"/>
      <c r="M220" s="82"/>
      <c r="N220" s="82"/>
      <c r="O220" s="82"/>
      <c r="P220" s="82"/>
      <c r="Q220" s="82"/>
      <c r="R220" s="82"/>
      <c r="S220" s="82"/>
      <c r="T220" s="82"/>
      <c r="U220" s="82"/>
      <c r="V220" s="83"/>
    </row>
    <row r="221" spans="1:22" s="66" customFormat="1" ht="39" customHeight="1">
      <c r="A221" s="216"/>
      <c r="C221" s="82"/>
      <c r="D221" s="82"/>
      <c r="E221" s="82"/>
      <c r="F221" s="82"/>
      <c r="G221" s="82"/>
      <c r="H221" s="82"/>
      <c r="I221" s="82"/>
      <c r="J221" s="82"/>
      <c r="K221" s="82"/>
      <c r="L221" s="82"/>
      <c r="M221" s="82"/>
      <c r="N221" s="82"/>
      <c r="O221" s="82"/>
      <c r="P221" s="82"/>
      <c r="Q221" s="82"/>
      <c r="R221" s="82"/>
      <c r="S221" s="82"/>
      <c r="T221" s="82"/>
      <c r="U221" s="82"/>
      <c r="V221" s="83"/>
    </row>
    <row r="222" spans="1:22" s="66" customFormat="1" ht="39" customHeight="1">
      <c r="A222" s="216"/>
      <c r="C222" s="82"/>
      <c r="D222" s="82"/>
      <c r="E222" s="82"/>
      <c r="F222" s="82"/>
      <c r="G222" s="82"/>
      <c r="H222" s="82"/>
      <c r="I222" s="82"/>
      <c r="J222" s="82"/>
      <c r="K222" s="82"/>
      <c r="L222" s="82"/>
      <c r="M222" s="82"/>
      <c r="N222" s="82"/>
      <c r="O222" s="82"/>
      <c r="P222" s="82"/>
      <c r="Q222" s="82"/>
      <c r="R222" s="82"/>
      <c r="S222" s="82"/>
      <c r="T222" s="82"/>
      <c r="U222" s="82"/>
      <c r="V222" s="83"/>
    </row>
    <row r="223" spans="1:22" s="66" customFormat="1" ht="39" customHeight="1">
      <c r="A223" s="216"/>
      <c r="C223" s="82"/>
      <c r="D223" s="82"/>
      <c r="E223" s="82"/>
      <c r="F223" s="82"/>
      <c r="G223" s="82"/>
      <c r="H223" s="82"/>
      <c r="I223" s="82"/>
      <c r="J223" s="82"/>
      <c r="K223" s="82"/>
      <c r="L223" s="82"/>
      <c r="M223" s="82"/>
      <c r="N223" s="82"/>
      <c r="O223" s="82"/>
      <c r="P223" s="82"/>
      <c r="Q223" s="82"/>
      <c r="R223" s="82"/>
      <c r="S223" s="82"/>
      <c r="T223" s="82"/>
      <c r="U223" s="82"/>
      <c r="V223" s="83"/>
    </row>
    <row r="224" spans="1:22" s="66" customFormat="1" ht="39" customHeight="1">
      <c r="A224" s="216"/>
      <c r="C224" s="82"/>
      <c r="D224" s="82"/>
      <c r="E224" s="82"/>
      <c r="F224" s="82"/>
      <c r="G224" s="82"/>
      <c r="H224" s="82"/>
      <c r="I224" s="82"/>
      <c r="J224" s="82"/>
      <c r="K224" s="82"/>
      <c r="L224" s="82"/>
      <c r="M224" s="82"/>
      <c r="N224" s="82"/>
      <c r="O224" s="82"/>
      <c r="P224" s="82"/>
      <c r="Q224" s="82"/>
      <c r="R224" s="82"/>
      <c r="S224" s="82"/>
      <c r="T224" s="82"/>
      <c r="U224" s="82"/>
      <c r="V224" s="83"/>
    </row>
    <row r="225" spans="1:22" s="66" customFormat="1" ht="39" customHeight="1">
      <c r="A225" s="216"/>
      <c r="C225" s="82"/>
      <c r="D225" s="82"/>
      <c r="E225" s="82"/>
      <c r="F225" s="82"/>
      <c r="G225" s="82"/>
      <c r="H225" s="82"/>
      <c r="I225" s="82"/>
      <c r="J225" s="82"/>
      <c r="K225" s="82"/>
      <c r="L225" s="82"/>
      <c r="M225" s="82"/>
      <c r="N225" s="82"/>
      <c r="O225" s="82"/>
      <c r="P225" s="82"/>
      <c r="Q225" s="82"/>
      <c r="R225" s="82"/>
      <c r="S225" s="82"/>
      <c r="T225" s="82"/>
      <c r="U225" s="82"/>
      <c r="V225" s="83"/>
    </row>
    <row r="226" spans="1:22" s="66" customFormat="1" ht="39" customHeight="1">
      <c r="A226" s="216"/>
      <c r="C226" s="82"/>
      <c r="D226" s="82"/>
      <c r="E226" s="82"/>
      <c r="F226" s="82"/>
      <c r="G226" s="82"/>
      <c r="H226" s="82"/>
      <c r="I226" s="82"/>
      <c r="J226" s="82"/>
      <c r="K226" s="82"/>
      <c r="L226" s="82"/>
      <c r="M226" s="82"/>
      <c r="N226" s="82"/>
      <c r="O226" s="82"/>
      <c r="P226" s="82"/>
      <c r="Q226" s="82"/>
      <c r="R226" s="82"/>
      <c r="S226" s="82"/>
      <c r="T226" s="82"/>
      <c r="U226" s="82"/>
      <c r="V226" s="83"/>
    </row>
    <row r="227" spans="1:22" s="66" customFormat="1" ht="39" customHeight="1">
      <c r="A227" s="216"/>
      <c r="C227" s="82"/>
      <c r="D227" s="82"/>
      <c r="E227" s="82"/>
      <c r="F227" s="82"/>
      <c r="G227" s="82"/>
      <c r="H227" s="82"/>
      <c r="I227" s="82"/>
      <c r="J227" s="82"/>
      <c r="K227" s="82"/>
      <c r="L227" s="82"/>
      <c r="M227" s="82"/>
      <c r="N227" s="82"/>
      <c r="O227" s="82"/>
      <c r="P227" s="82"/>
      <c r="Q227" s="82"/>
      <c r="R227" s="82"/>
      <c r="S227" s="82"/>
      <c r="T227" s="82"/>
      <c r="U227" s="82"/>
      <c r="V227" s="83"/>
    </row>
    <row r="228" spans="1:22" s="66" customFormat="1" ht="39" customHeight="1">
      <c r="A228" s="216"/>
      <c r="C228" s="82"/>
      <c r="D228" s="82"/>
      <c r="E228" s="82"/>
      <c r="F228" s="82"/>
      <c r="G228" s="82"/>
      <c r="H228" s="82"/>
      <c r="I228" s="82"/>
      <c r="J228" s="82"/>
      <c r="K228" s="82"/>
      <c r="L228" s="82"/>
      <c r="M228" s="82"/>
      <c r="N228" s="82"/>
      <c r="O228" s="82"/>
      <c r="P228" s="82"/>
      <c r="Q228" s="82"/>
      <c r="R228" s="82"/>
      <c r="S228" s="82"/>
      <c r="T228" s="82"/>
      <c r="U228" s="82"/>
      <c r="V228" s="83"/>
    </row>
    <row r="229" spans="1:22" s="66" customFormat="1" ht="39" customHeight="1">
      <c r="A229" s="216"/>
      <c r="C229" s="82"/>
      <c r="D229" s="82"/>
      <c r="E229" s="82"/>
      <c r="F229" s="82"/>
      <c r="G229" s="82"/>
      <c r="H229" s="82"/>
      <c r="I229" s="82"/>
      <c r="J229" s="82"/>
      <c r="K229" s="82"/>
      <c r="L229" s="82"/>
      <c r="M229" s="82"/>
      <c r="N229" s="82"/>
      <c r="O229" s="82"/>
      <c r="P229" s="82"/>
      <c r="Q229" s="82"/>
      <c r="R229" s="82"/>
      <c r="S229" s="82"/>
      <c r="T229" s="82"/>
      <c r="U229" s="82"/>
      <c r="V229" s="83"/>
    </row>
    <row r="230" spans="1:22" s="66" customFormat="1" ht="39" customHeight="1">
      <c r="A230" s="216"/>
      <c r="C230" s="82"/>
      <c r="D230" s="82"/>
      <c r="E230" s="82"/>
      <c r="F230" s="82"/>
      <c r="G230" s="82"/>
      <c r="H230" s="82"/>
      <c r="I230" s="82"/>
      <c r="J230" s="82"/>
      <c r="K230" s="82"/>
      <c r="L230" s="82"/>
      <c r="M230" s="82"/>
      <c r="N230" s="82"/>
      <c r="O230" s="82"/>
      <c r="P230" s="82"/>
      <c r="Q230" s="82"/>
      <c r="R230" s="82"/>
      <c r="S230" s="82"/>
      <c r="T230" s="82"/>
      <c r="U230" s="82"/>
      <c r="V230" s="83"/>
    </row>
    <row r="231" spans="1:22" s="66" customFormat="1" ht="39" customHeight="1">
      <c r="A231" s="216"/>
      <c r="C231" s="82"/>
      <c r="D231" s="82"/>
      <c r="E231" s="82"/>
      <c r="F231" s="82"/>
      <c r="G231" s="82"/>
      <c r="H231" s="82"/>
      <c r="I231" s="82"/>
      <c r="J231" s="82"/>
      <c r="K231" s="82"/>
      <c r="L231" s="82"/>
      <c r="M231" s="82"/>
      <c r="N231" s="82"/>
      <c r="O231" s="82"/>
      <c r="P231" s="82"/>
      <c r="Q231" s="82"/>
      <c r="R231" s="82"/>
      <c r="S231" s="82"/>
      <c r="T231" s="82"/>
      <c r="U231" s="82"/>
      <c r="V231" s="83"/>
    </row>
    <row r="232" spans="1:22" s="66" customFormat="1" ht="39" customHeight="1">
      <c r="A232" s="216"/>
      <c r="C232" s="82"/>
      <c r="D232" s="82"/>
      <c r="E232" s="82"/>
      <c r="F232" s="82"/>
      <c r="G232" s="82"/>
      <c r="H232" s="82"/>
      <c r="I232" s="82"/>
      <c r="J232" s="82"/>
      <c r="K232" s="82"/>
      <c r="L232" s="82"/>
      <c r="M232" s="82"/>
      <c r="N232" s="82"/>
      <c r="O232" s="82"/>
      <c r="P232" s="82"/>
      <c r="Q232" s="82"/>
      <c r="R232" s="82"/>
      <c r="S232" s="82"/>
      <c r="T232" s="82"/>
      <c r="U232" s="82"/>
      <c r="V232" s="83"/>
    </row>
    <row r="233" spans="1:22" s="66" customFormat="1" ht="39" customHeight="1">
      <c r="A233" s="216"/>
      <c r="C233" s="82"/>
      <c r="D233" s="82"/>
      <c r="E233" s="82"/>
      <c r="F233" s="82"/>
      <c r="G233" s="82"/>
      <c r="H233" s="82"/>
      <c r="I233" s="82"/>
      <c r="J233" s="82"/>
      <c r="K233" s="82"/>
      <c r="L233" s="82"/>
      <c r="M233" s="82"/>
      <c r="N233" s="82"/>
      <c r="O233" s="82"/>
      <c r="P233" s="82"/>
      <c r="Q233" s="82"/>
      <c r="R233" s="82"/>
      <c r="S233" s="82"/>
      <c r="T233" s="82"/>
      <c r="U233" s="82"/>
      <c r="V233" s="83"/>
    </row>
    <row r="234" spans="1:22" s="66" customFormat="1" ht="39" customHeight="1">
      <c r="A234" s="216"/>
      <c r="C234" s="82"/>
      <c r="D234" s="82"/>
      <c r="E234" s="82"/>
      <c r="F234" s="82"/>
      <c r="G234" s="82"/>
      <c r="H234" s="82"/>
      <c r="I234" s="82"/>
      <c r="J234" s="82"/>
      <c r="K234" s="82"/>
      <c r="L234" s="82"/>
      <c r="M234" s="82"/>
      <c r="N234" s="82"/>
      <c r="O234" s="82"/>
      <c r="P234" s="82"/>
      <c r="Q234" s="82"/>
      <c r="R234" s="82"/>
      <c r="S234" s="82"/>
      <c r="T234" s="82"/>
      <c r="U234" s="82"/>
      <c r="V234" s="83"/>
    </row>
    <row r="235" spans="1:22" s="66" customFormat="1" ht="39" customHeight="1">
      <c r="A235" s="216"/>
      <c r="C235" s="82"/>
      <c r="D235" s="82"/>
      <c r="E235" s="82"/>
      <c r="F235" s="82"/>
      <c r="G235" s="82"/>
      <c r="H235" s="82"/>
      <c r="I235" s="82"/>
      <c r="J235" s="82"/>
      <c r="K235" s="82"/>
      <c r="L235" s="82"/>
      <c r="M235" s="82"/>
      <c r="N235" s="82"/>
      <c r="O235" s="82"/>
      <c r="P235" s="82"/>
      <c r="Q235" s="82"/>
      <c r="R235" s="82"/>
      <c r="S235" s="82"/>
      <c r="T235" s="82"/>
      <c r="U235" s="82"/>
      <c r="V235" s="83"/>
    </row>
    <row r="236" spans="1:22" s="66" customFormat="1" ht="39" customHeight="1">
      <c r="A236" s="216"/>
      <c r="C236" s="82"/>
      <c r="D236" s="82"/>
      <c r="E236" s="82"/>
      <c r="F236" s="82"/>
      <c r="G236" s="82"/>
      <c r="H236" s="82"/>
      <c r="I236" s="82"/>
      <c r="J236" s="82"/>
      <c r="K236" s="82"/>
      <c r="L236" s="82"/>
      <c r="M236" s="82"/>
      <c r="N236" s="82"/>
      <c r="O236" s="82"/>
      <c r="P236" s="82"/>
      <c r="Q236" s="82"/>
      <c r="R236" s="82"/>
      <c r="S236" s="82"/>
      <c r="T236" s="82"/>
      <c r="U236" s="82"/>
      <c r="V236" s="83"/>
    </row>
    <row r="237" spans="1:22" s="66" customFormat="1" ht="39" customHeight="1">
      <c r="A237" s="216"/>
      <c r="C237" s="82"/>
      <c r="D237" s="82"/>
      <c r="E237" s="82"/>
      <c r="F237" s="82"/>
      <c r="G237" s="82"/>
      <c r="H237" s="82"/>
      <c r="I237" s="82"/>
      <c r="J237" s="82"/>
      <c r="K237" s="82"/>
      <c r="L237" s="82"/>
      <c r="M237" s="82"/>
      <c r="N237" s="82"/>
      <c r="O237" s="82"/>
      <c r="P237" s="82"/>
      <c r="Q237" s="82"/>
      <c r="R237" s="82"/>
      <c r="S237" s="82"/>
      <c r="T237" s="82"/>
      <c r="U237" s="82"/>
      <c r="V237" s="83"/>
    </row>
    <row r="238" spans="1:22" s="66" customFormat="1" ht="39" customHeight="1">
      <c r="A238" s="216"/>
      <c r="C238" s="82"/>
      <c r="D238" s="82"/>
      <c r="E238" s="82"/>
      <c r="F238" s="82"/>
      <c r="G238" s="82"/>
      <c r="H238" s="82"/>
      <c r="I238" s="82"/>
      <c r="J238" s="82"/>
      <c r="K238" s="82"/>
      <c r="L238" s="82"/>
      <c r="M238" s="82"/>
      <c r="N238" s="82"/>
      <c r="O238" s="82"/>
      <c r="P238" s="82"/>
      <c r="Q238" s="82"/>
      <c r="R238" s="82"/>
      <c r="S238" s="82"/>
      <c r="T238" s="82"/>
      <c r="U238" s="82"/>
      <c r="V238" s="83"/>
    </row>
    <row r="239" spans="1:22" s="66" customFormat="1" ht="39" customHeight="1">
      <c r="A239" s="216"/>
      <c r="C239" s="82"/>
      <c r="D239" s="82"/>
      <c r="E239" s="82"/>
      <c r="F239" s="82"/>
      <c r="G239" s="82"/>
      <c r="H239" s="82"/>
      <c r="I239" s="82"/>
      <c r="J239" s="82"/>
      <c r="K239" s="82"/>
      <c r="L239" s="82"/>
      <c r="M239" s="82"/>
      <c r="N239" s="82"/>
      <c r="O239" s="82"/>
      <c r="P239" s="82"/>
      <c r="Q239" s="82"/>
      <c r="R239" s="82"/>
      <c r="S239" s="82"/>
      <c r="T239" s="82"/>
      <c r="U239" s="82"/>
      <c r="V239" s="83"/>
    </row>
    <row r="240" spans="1:22" s="66" customFormat="1" ht="39" customHeight="1">
      <c r="A240" s="216"/>
      <c r="C240" s="82"/>
      <c r="D240" s="82"/>
      <c r="E240" s="82"/>
      <c r="F240" s="82"/>
      <c r="G240" s="82"/>
      <c r="H240" s="82"/>
      <c r="I240" s="82"/>
      <c r="J240" s="82"/>
      <c r="K240" s="82"/>
      <c r="L240" s="82"/>
      <c r="M240" s="82"/>
      <c r="N240" s="82"/>
      <c r="O240" s="82"/>
      <c r="P240" s="82"/>
      <c r="Q240" s="82"/>
      <c r="R240" s="82"/>
      <c r="S240" s="82"/>
      <c r="T240" s="82"/>
      <c r="U240" s="82"/>
      <c r="V240" s="83"/>
    </row>
    <row r="241" spans="1:22" s="66" customFormat="1" ht="39" customHeight="1">
      <c r="A241" s="216"/>
      <c r="C241" s="82"/>
      <c r="D241" s="82"/>
      <c r="E241" s="82"/>
      <c r="F241" s="82"/>
      <c r="G241" s="82"/>
      <c r="H241" s="82"/>
      <c r="I241" s="82"/>
      <c r="J241" s="82"/>
      <c r="K241" s="82"/>
      <c r="L241" s="82"/>
      <c r="M241" s="82"/>
      <c r="N241" s="82"/>
      <c r="O241" s="82"/>
      <c r="P241" s="82"/>
      <c r="Q241" s="82"/>
      <c r="R241" s="82"/>
      <c r="S241" s="82"/>
      <c r="T241" s="82"/>
      <c r="U241" s="82"/>
      <c r="V241" s="83"/>
    </row>
    <row r="242" spans="1:22" s="66" customFormat="1" ht="39" customHeight="1">
      <c r="A242" s="216"/>
      <c r="C242" s="82"/>
      <c r="D242" s="82"/>
      <c r="E242" s="82"/>
      <c r="F242" s="82"/>
      <c r="G242" s="82"/>
      <c r="H242" s="82"/>
      <c r="I242" s="82"/>
      <c r="J242" s="82"/>
      <c r="K242" s="82"/>
      <c r="L242" s="82"/>
      <c r="M242" s="82"/>
      <c r="N242" s="82"/>
      <c r="O242" s="82"/>
      <c r="P242" s="82"/>
      <c r="Q242" s="82"/>
      <c r="R242" s="82"/>
      <c r="S242" s="82"/>
      <c r="T242" s="82"/>
      <c r="U242" s="82"/>
      <c r="V242" s="83"/>
    </row>
    <row r="243" spans="1:22" s="66" customFormat="1" ht="39" customHeight="1">
      <c r="A243" s="216"/>
      <c r="C243" s="82"/>
      <c r="D243" s="82"/>
      <c r="E243" s="82"/>
      <c r="F243" s="82"/>
      <c r="G243" s="82"/>
      <c r="H243" s="82"/>
      <c r="I243" s="82"/>
      <c r="J243" s="82"/>
      <c r="K243" s="82"/>
      <c r="L243" s="82"/>
      <c r="M243" s="82"/>
      <c r="N243" s="82"/>
      <c r="O243" s="82"/>
      <c r="P243" s="82"/>
      <c r="Q243" s="82"/>
      <c r="R243" s="82"/>
      <c r="S243" s="82"/>
      <c r="T243" s="82"/>
      <c r="U243" s="82"/>
      <c r="V243" s="83"/>
    </row>
    <row r="244" spans="1:22" s="66" customFormat="1" ht="39" customHeight="1">
      <c r="A244" s="216"/>
      <c r="C244" s="82"/>
      <c r="D244" s="82"/>
      <c r="E244" s="82"/>
      <c r="F244" s="82"/>
      <c r="G244" s="82"/>
      <c r="H244" s="82"/>
      <c r="I244" s="82"/>
      <c r="J244" s="82"/>
      <c r="K244" s="82"/>
      <c r="L244" s="82"/>
      <c r="M244" s="82"/>
      <c r="N244" s="82"/>
      <c r="O244" s="82"/>
      <c r="P244" s="82"/>
      <c r="Q244" s="82"/>
      <c r="R244" s="82"/>
      <c r="S244" s="82"/>
      <c r="T244" s="82"/>
      <c r="U244" s="82"/>
      <c r="V244" s="83"/>
    </row>
    <row r="245" spans="1:22" s="66" customFormat="1" ht="39" customHeight="1">
      <c r="A245" s="216"/>
      <c r="C245" s="82"/>
      <c r="D245" s="82"/>
      <c r="E245" s="82"/>
      <c r="F245" s="82"/>
      <c r="G245" s="82"/>
      <c r="H245" s="82"/>
      <c r="I245" s="82"/>
      <c r="J245" s="82"/>
      <c r="K245" s="82"/>
      <c r="L245" s="82"/>
      <c r="M245" s="82"/>
      <c r="N245" s="82"/>
      <c r="O245" s="82"/>
      <c r="P245" s="82"/>
      <c r="Q245" s="82"/>
      <c r="R245" s="82"/>
      <c r="S245" s="82"/>
      <c r="T245" s="82"/>
      <c r="U245" s="82"/>
      <c r="V245" s="83"/>
    </row>
    <row r="246" spans="1:22" s="66" customFormat="1" ht="39" customHeight="1">
      <c r="A246" s="216"/>
      <c r="C246" s="82"/>
      <c r="D246" s="82"/>
      <c r="E246" s="82"/>
      <c r="F246" s="82"/>
      <c r="G246" s="82"/>
      <c r="H246" s="82"/>
      <c r="I246" s="82"/>
      <c r="J246" s="82"/>
      <c r="K246" s="82"/>
      <c r="L246" s="82"/>
      <c r="M246" s="82"/>
      <c r="N246" s="82"/>
      <c r="O246" s="82"/>
      <c r="P246" s="82"/>
      <c r="Q246" s="82"/>
      <c r="R246" s="82"/>
      <c r="S246" s="82"/>
      <c r="T246" s="82"/>
      <c r="U246" s="82"/>
      <c r="V246" s="83"/>
    </row>
    <row r="247" spans="1:22" s="66" customFormat="1" ht="39" customHeight="1">
      <c r="A247" s="216"/>
      <c r="C247" s="82"/>
      <c r="D247" s="82"/>
      <c r="E247" s="82"/>
      <c r="F247" s="82"/>
      <c r="G247" s="82"/>
      <c r="H247" s="82"/>
      <c r="I247" s="82"/>
      <c r="J247" s="82"/>
      <c r="K247" s="82"/>
      <c r="L247" s="82"/>
      <c r="M247" s="82"/>
      <c r="N247" s="82"/>
      <c r="O247" s="82"/>
      <c r="P247" s="82"/>
      <c r="Q247" s="82"/>
      <c r="R247" s="82"/>
      <c r="S247" s="82"/>
      <c r="T247" s="82"/>
      <c r="U247" s="82"/>
      <c r="V247" s="83"/>
    </row>
    <row r="248" spans="1:22" s="66" customFormat="1" ht="39" customHeight="1">
      <c r="A248" s="216"/>
      <c r="C248" s="82"/>
      <c r="D248" s="82"/>
      <c r="E248" s="82"/>
      <c r="F248" s="82"/>
      <c r="G248" s="82"/>
      <c r="H248" s="82"/>
      <c r="I248" s="82"/>
      <c r="J248" s="82"/>
      <c r="K248" s="82"/>
      <c r="L248" s="82"/>
      <c r="M248" s="82"/>
      <c r="N248" s="82"/>
      <c r="O248" s="82"/>
      <c r="P248" s="82"/>
      <c r="Q248" s="82"/>
      <c r="R248" s="82"/>
      <c r="S248" s="82"/>
      <c r="T248" s="82"/>
      <c r="U248" s="82"/>
      <c r="V248" s="83"/>
    </row>
    <row r="249" spans="1:22" s="66" customFormat="1" ht="39" customHeight="1">
      <c r="A249" s="216"/>
      <c r="C249" s="82"/>
      <c r="D249" s="82"/>
      <c r="E249" s="82"/>
      <c r="F249" s="82"/>
      <c r="G249" s="82"/>
      <c r="H249" s="82"/>
      <c r="I249" s="82"/>
      <c r="J249" s="82"/>
      <c r="K249" s="82"/>
      <c r="L249" s="82"/>
      <c r="M249" s="82"/>
      <c r="N249" s="82"/>
      <c r="O249" s="82"/>
      <c r="P249" s="82"/>
      <c r="Q249" s="82"/>
      <c r="R249" s="82"/>
      <c r="S249" s="82"/>
      <c r="T249" s="82"/>
      <c r="U249" s="82"/>
      <c r="V249" s="83"/>
    </row>
    <row r="250" spans="1:22" s="66" customFormat="1" ht="39" customHeight="1">
      <c r="A250" s="216"/>
      <c r="C250" s="82"/>
      <c r="D250" s="82"/>
      <c r="E250" s="82"/>
      <c r="F250" s="82"/>
      <c r="G250" s="82"/>
      <c r="H250" s="82"/>
      <c r="I250" s="82"/>
      <c r="J250" s="82"/>
      <c r="K250" s="82"/>
      <c r="L250" s="82"/>
      <c r="M250" s="82"/>
      <c r="N250" s="82"/>
      <c r="O250" s="82"/>
      <c r="P250" s="82"/>
      <c r="Q250" s="82"/>
      <c r="R250" s="82"/>
      <c r="S250" s="82"/>
      <c r="T250" s="82"/>
      <c r="U250" s="82"/>
      <c r="V250" s="83"/>
    </row>
    <row r="251" spans="1:22" s="66" customFormat="1" ht="39" customHeight="1">
      <c r="A251" s="216"/>
      <c r="C251" s="82"/>
      <c r="D251" s="82"/>
      <c r="E251" s="82"/>
      <c r="F251" s="82"/>
      <c r="G251" s="82"/>
      <c r="H251" s="82"/>
      <c r="I251" s="82"/>
      <c r="J251" s="82"/>
      <c r="K251" s="82"/>
      <c r="L251" s="82"/>
      <c r="M251" s="82"/>
      <c r="N251" s="82"/>
      <c r="O251" s="82"/>
      <c r="P251" s="82"/>
      <c r="Q251" s="82"/>
      <c r="R251" s="82"/>
      <c r="S251" s="82"/>
      <c r="T251" s="82"/>
      <c r="U251" s="82"/>
      <c r="V251" s="83"/>
    </row>
    <row r="252" spans="1:22" s="66" customFormat="1" ht="39" customHeight="1">
      <c r="A252" s="216"/>
      <c r="C252" s="82"/>
      <c r="D252" s="82"/>
      <c r="E252" s="82"/>
      <c r="F252" s="82"/>
      <c r="G252" s="82"/>
      <c r="H252" s="82"/>
      <c r="I252" s="82"/>
      <c r="J252" s="82"/>
      <c r="K252" s="82"/>
      <c r="L252" s="82"/>
      <c r="M252" s="82"/>
      <c r="N252" s="82"/>
      <c r="O252" s="82"/>
      <c r="P252" s="82"/>
      <c r="Q252" s="82"/>
      <c r="R252" s="82"/>
      <c r="S252" s="82"/>
      <c r="T252" s="82"/>
      <c r="U252" s="82"/>
      <c r="V252" s="83"/>
    </row>
    <row r="253" spans="1:22" s="66" customFormat="1" ht="39" customHeight="1">
      <c r="A253" s="216"/>
      <c r="C253" s="82"/>
      <c r="D253" s="82"/>
      <c r="E253" s="82"/>
      <c r="F253" s="82"/>
      <c r="G253" s="82"/>
      <c r="H253" s="82"/>
      <c r="I253" s="82"/>
      <c r="J253" s="82"/>
      <c r="K253" s="82"/>
      <c r="L253" s="82"/>
      <c r="M253" s="82"/>
      <c r="N253" s="82"/>
      <c r="O253" s="82"/>
      <c r="P253" s="82"/>
      <c r="Q253" s="82"/>
      <c r="R253" s="82"/>
      <c r="S253" s="82"/>
      <c r="T253" s="82"/>
      <c r="U253" s="82"/>
      <c r="V253" s="83"/>
    </row>
    <row r="254" spans="1:22" s="66" customFormat="1" ht="39" customHeight="1">
      <c r="A254" s="216"/>
      <c r="C254" s="82"/>
      <c r="D254" s="82"/>
      <c r="E254" s="82"/>
      <c r="F254" s="82"/>
      <c r="G254" s="82"/>
      <c r="H254" s="82"/>
      <c r="I254" s="82"/>
      <c r="J254" s="82"/>
      <c r="K254" s="82"/>
      <c r="L254" s="82"/>
      <c r="M254" s="82"/>
      <c r="N254" s="82"/>
      <c r="O254" s="82"/>
      <c r="P254" s="82"/>
      <c r="Q254" s="82"/>
      <c r="R254" s="82"/>
      <c r="S254" s="82"/>
      <c r="T254" s="82"/>
      <c r="U254" s="82"/>
      <c r="V254" s="83"/>
    </row>
    <row r="255" spans="1:22" s="66" customFormat="1" ht="39" customHeight="1">
      <c r="A255" s="216"/>
      <c r="C255" s="82"/>
      <c r="D255" s="82"/>
      <c r="E255" s="82"/>
      <c r="F255" s="82"/>
      <c r="G255" s="82"/>
      <c r="H255" s="82"/>
      <c r="I255" s="82"/>
      <c r="J255" s="82"/>
      <c r="K255" s="82"/>
      <c r="L255" s="82"/>
      <c r="M255" s="82"/>
      <c r="N255" s="82"/>
      <c r="O255" s="82"/>
      <c r="P255" s="82"/>
      <c r="Q255" s="82"/>
      <c r="R255" s="82"/>
      <c r="S255" s="82"/>
      <c r="T255" s="82"/>
      <c r="U255" s="82"/>
      <c r="V255" s="83"/>
    </row>
    <row r="256" spans="1:22" s="66" customFormat="1" ht="39" customHeight="1">
      <c r="A256" s="216"/>
      <c r="C256" s="82"/>
      <c r="D256" s="82"/>
      <c r="E256" s="82"/>
      <c r="F256" s="82"/>
      <c r="G256" s="82"/>
      <c r="H256" s="82"/>
      <c r="I256" s="82"/>
      <c r="J256" s="82"/>
      <c r="K256" s="82"/>
      <c r="L256" s="82"/>
      <c r="M256" s="82"/>
      <c r="N256" s="82"/>
      <c r="O256" s="82"/>
      <c r="P256" s="82"/>
      <c r="Q256" s="82"/>
      <c r="R256" s="82"/>
      <c r="S256" s="82"/>
      <c r="T256" s="82"/>
      <c r="U256" s="82"/>
      <c r="V256" s="83"/>
    </row>
    <row r="257" spans="1:22" s="66" customFormat="1" ht="39" customHeight="1">
      <c r="A257" s="216"/>
      <c r="C257" s="82"/>
      <c r="D257" s="82"/>
      <c r="E257" s="82"/>
      <c r="F257" s="82"/>
      <c r="G257" s="82"/>
      <c r="H257" s="82"/>
      <c r="I257" s="82"/>
      <c r="J257" s="82"/>
      <c r="K257" s="82"/>
      <c r="L257" s="82"/>
      <c r="M257" s="82"/>
      <c r="N257" s="82"/>
      <c r="O257" s="82"/>
      <c r="P257" s="82"/>
      <c r="Q257" s="82"/>
      <c r="R257" s="82"/>
      <c r="S257" s="82"/>
      <c r="T257" s="82"/>
      <c r="U257" s="82"/>
      <c r="V257" s="83"/>
    </row>
    <row r="258" spans="1:22" s="66" customFormat="1" ht="39" customHeight="1">
      <c r="A258" s="216"/>
      <c r="C258" s="82"/>
      <c r="D258" s="82"/>
      <c r="E258" s="82"/>
      <c r="F258" s="82"/>
      <c r="G258" s="82"/>
      <c r="H258" s="82"/>
      <c r="I258" s="82"/>
      <c r="J258" s="82"/>
      <c r="K258" s="82"/>
      <c r="L258" s="82"/>
      <c r="M258" s="82"/>
      <c r="N258" s="82"/>
      <c r="O258" s="82"/>
      <c r="P258" s="82"/>
      <c r="Q258" s="82"/>
      <c r="R258" s="82"/>
      <c r="S258" s="82"/>
      <c r="T258" s="82"/>
      <c r="U258" s="82"/>
      <c r="V258" s="83"/>
    </row>
    <row r="259" spans="1:22" s="66" customFormat="1" ht="39" customHeight="1">
      <c r="A259" s="216"/>
      <c r="C259" s="82"/>
      <c r="D259" s="82"/>
      <c r="E259" s="82"/>
      <c r="F259" s="82"/>
      <c r="G259" s="82"/>
      <c r="H259" s="82"/>
      <c r="I259" s="82"/>
      <c r="J259" s="82"/>
      <c r="K259" s="82"/>
      <c r="L259" s="82"/>
      <c r="M259" s="82"/>
      <c r="N259" s="82"/>
      <c r="O259" s="82"/>
      <c r="P259" s="82"/>
      <c r="Q259" s="82"/>
      <c r="R259" s="82"/>
      <c r="S259" s="82"/>
      <c r="T259" s="82"/>
      <c r="U259" s="82"/>
      <c r="V259" s="83"/>
    </row>
    <row r="260" spans="1:22" s="66" customFormat="1" ht="39" customHeight="1">
      <c r="A260" s="216"/>
      <c r="C260" s="82"/>
      <c r="D260" s="82"/>
      <c r="E260" s="82"/>
      <c r="F260" s="82"/>
      <c r="G260" s="82"/>
      <c r="H260" s="82"/>
      <c r="I260" s="82"/>
      <c r="J260" s="82"/>
      <c r="K260" s="82"/>
      <c r="L260" s="82"/>
      <c r="M260" s="82"/>
      <c r="N260" s="82"/>
      <c r="O260" s="82"/>
      <c r="P260" s="82"/>
      <c r="Q260" s="82"/>
      <c r="R260" s="82"/>
      <c r="S260" s="82"/>
      <c r="T260" s="82"/>
      <c r="U260" s="82"/>
      <c r="V260" s="83"/>
    </row>
    <row r="261" spans="1:22" s="66" customFormat="1" ht="39" customHeight="1">
      <c r="A261" s="216"/>
      <c r="C261" s="82"/>
      <c r="D261" s="82"/>
      <c r="E261" s="82"/>
      <c r="F261" s="82"/>
      <c r="G261" s="82"/>
      <c r="H261" s="82"/>
      <c r="I261" s="82"/>
      <c r="J261" s="82"/>
      <c r="K261" s="82"/>
      <c r="L261" s="82"/>
      <c r="M261" s="82"/>
      <c r="N261" s="82"/>
      <c r="O261" s="82"/>
      <c r="P261" s="82"/>
      <c r="Q261" s="82"/>
      <c r="R261" s="82"/>
      <c r="S261" s="82"/>
      <c r="T261" s="82"/>
      <c r="U261" s="82"/>
      <c r="V261" s="83"/>
    </row>
    <row r="262" spans="1:22" s="66" customFormat="1" ht="39" customHeight="1">
      <c r="A262" s="216"/>
      <c r="C262" s="82"/>
      <c r="D262" s="82"/>
      <c r="E262" s="82"/>
      <c r="F262" s="82"/>
      <c r="G262" s="82"/>
      <c r="H262" s="82"/>
      <c r="I262" s="82"/>
      <c r="J262" s="82"/>
      <c r="K262" s="82"/>
      <c r="L262" s="82"/>
      <c r="M262" s="82"/>
      <c r="N262" s="82"/>
      <c r="O262" s="82"/>
      <c r="P262" s="82"/>
      <c r="Q262" s="82"/>
      <c r="R262" s="82"/>
      <c r="S262" s="82"/>
      <c r="T262" s="82"/>
      <c r="U262" s="82"/>
      <c r="V262" s="83"/>
    </row>
    <row r="263" spans="1:22" s="66" customFormat="1" ht="39" customHeight="1">
      <c r="A263" s="216"/>
      <c r="C263" s="82"/>
      <c r="D263" s="82"/>
      <c r="E263" s="82"/>
      <c r="F263" s="82"/>
      <c r="G263" s="82"/>
      <c r="H263" s="82"/>
      <c r="I263" s="82"/>
      <c r="J263" s="82"/>
      <c r="K263" s="82"/>
      <c r="L263" s="82"/>
      <c r="M263" s="82"/>
      <c r="N263" s="82"/>
      <c r="O263" s="82"/>
      <c r="P263" s="82"/>
      <c r="Q263" s="82"/>
      <c r="R263" s="82"/>
      <c r="S263" s="82"/>
      <c r="T263" s="82"/>
      <c r="U263" s="82"/>
      <c r="V263" s="83"/>
    </row>
    <row r="264" spans="1:22" s="66" customFormat="1" ht="39" customHeight="1">
      <c r="A264" s="216"/>
      <c r="C264" s="82"/>
      <c r="D264" s="82"/>
      <c r="E264" s="82"/>
      <c r="F264" s="82"/>
      <c r="G264" s="82"/>
      <c r="H264" s="82"/>
      <c r="I264" s="82"/>
      <c r="J264" s="82"/>
      <c r="K264" s="82"/>
      <c r="L264" s="82"/>
      <c r="M264" s="82"/>
      <c r="N264" s="82"/>
      <c r="O264" s="82"/>
      <c r="P264" s="82"/>
      <c r="Q264" s="82"/>
      <c r="R264" s="82"/>
      <c r="S264" s="82"/>
      <c r="T264" s="82"/>
      <c r="U264" s="82"/>
      <c r="V264" s="83"/>
    </row>
    <row r="265" spans="1:22" s="66" customFormat="1" ht="39" customHeight="1">
      <c r="A265" s="216"/>
      <c r="C265" s="82"/>
      <c r="D265" s="82"/>
      <c r="E265" s="82"/>
      <c r="F265" s="82"/>
      <c r="G265" s="82"/>
      <c r="H265" s="82"/>
      <c r="I265" s="82"/>
      <c r="J265" s="82"/>
      <c r="K265" s="82"/>
      <c r="L265" s="82"/>
      <c r="M265" s="82"/>
      <c r="N265" s="82"/>
      <c r="O265" s="82"/>
      <c r="P265" s="82"/>
      <c r="Q265" s="82"/>
      <c r="R265" s="82"/>
      <c r="S265" s="82"/>
      <c r="T265" s="82"/>
      <c r="U265" s="82"/>
      <c r="V265" s="83"/>
    </row>
    <row r="266" spans="1:22" s="66" customFormat="1" ht="39" customHeight="1">
      <c r="A266" s="216"/>
      <c r="C266" s="82"/>
      <c r="D266" s="82"/>
      <c r="E266" s="82"/>
      <c r="F266" s="82"/>
      <c r="G266" s="82"/>
      <c r="H266" s="82"/>
      <c r="I266" s="82"/>
      <c r="J266" s="82"/>
      <c r="K266" s="82"/>
      <c r="L266" s="82"/>
      <c r="M266" s="82"/>
      <c r="N266" s="82"/>
      <c r="O266" s="82"/>
      <c r="P266" s="82"/>
      <c r="Q266" s="82"/>
      <c r="R266" s="82"/>
      <c r="S266" s="82"/>
      <c r="T266" s="82"/>
      <c r="U266" s="82"/>
      <c r="V266" s="83"/>
    </row>
    <row r="267" spans="1:22" s="66" customFormat="1" ht="39" customHeight="1">
      <c r="A267" s="216"/>
      <c r="C267" s="82"/>
      <c r="D267" s="82"/>
      <c r="E267" s="82"/>
      <c r="F267" s="82"/>
      <c r="G267" s="82"/>
      <c r="H267" s="82"/>
      <c r="I267" s="82"/>
      <c r="J267" s="82"/>
      <c r="K267" s="82"/>
      <c r="L267" s="82"/>
      <c r="M267" s="82"/>
      <c r="N267" s="82"/>
      <c r="O267" s="82"/>
      <c r="P267" s="82"/>
      <c r="Q267" s="82"/>
      <c r="R267" s="82"/>
      <c r="S267" s="82"/>
      <c r="T267" s="82"/>
      <c r="U267" s="82"/>
      <c r="V267" s="83"/>
    </row>
    <row r="268" spans="1:22" s="66" customFormat="1" ht="39" customHeight="1">
      <c r="A268" s="216"/>
      <c r="C268" s="82"/>
      <c r="D268" s="82"/>
      <c r="E268" s="82"/>
      <c r="F268" s="82"/>
      <c r="G268" s="82"/>
      <c r="H268" s="82"/>
      <c r="I268" s="82"/>
      <c r="J268" s="82"/>
      <c r="K268" s="82"/>
      <c r="L268" s="82"/>
      <c r="M268" s="82"/>
      <c r="N268" s="82"/>
      <c r="O268" s="82"/>
      <c r="P268" s="82"/>
      <c r="Q268" s="82"/>
      <c r="R268" s="82"/>
      <c r="S268" s="82"/>
      <c r="T268" s="82"/>
      <c r="U268" s="82"/>
      <c r="V268" s="83"/>
    </row>
    <row r="269" spans="1:22" s="66" customFormat="1" ht="39" customHeight="1">
      <c r="A269" s="216"/>
      <c r="C269" s="82"/>
      <c r="D269" s="82"/>
      <c r="E269" s="82"/>
      <c r="F269" s="82"/>
      <c r="G269" s="82"/>
      <c r="H269" s="82"/>
      <c r="I269" s="82"/>
      <c r="J269" s="82"/>
      <c r="K269" s="82"/>
      <c r="L269" s="82"/>
      <c r="M269" s="82"/>
      <c r="N269" s="82"/>
      <c r="O269" s="82"/>
      <c r="P269" s="82"/>
      <c r="Q269" s="82"/>
      <c r="R269" s="82"/>
      <c r="S269" s="82"/>
      <c r="T269" s="82"/>
      <c r="U269" s="82"/>
      <c r="V269" s="83"/>
    </row>
    <row r="270" spans="1:22" s="66" customFormat="1" ht="39" customHeight="1">
      <c r="A270" s="216"/>
      <c r="C270" s="82"/>
      <c r="D270" s="82"/>
      <c r="E270" s="82"/>
      <c r="F270" s="82"/>
      <c r="G270" s="82"/>
      <c r="H270" s="82"/>
      <c r="I270" s="82"/>
      <c r="J270" s="82"/>
      <c r="K270" s="82"/>
      <c r="L270" s="82"/>
      <c r="M270" s="82"/>
      <c r="N270" s="82"/>
      <c r="O270" s="82"/>
      <c r="P270" s="82"/>
      <c r="Q270" s="82"/>
      <c r="R270" s="82"/>
      <c r="S270" s="82"/>
      <c r="T270" s="82"/>
      <c r="U270" s="82"/>
      <c r="V270" s="83"/>
    </row>
    <row r="271" spans="1:22" s="66" customFormat="1" ht="39" customHeight="1">
      <c r="A271" s="216"/>
      <c r="C271" s="82"/>
      <c r="D271" s="82"/>
      <c r="E271" s="82"/>
      <c r="F271" s="82"/>
      <c r="G271" s="82"/>
      <c r="H271" s="82"/>
      <c r="I271" s="82"/>
      <c r="J271" s="82"/>
      <c r="K271" s="82"/>
      <c r="L271" s="82"/>
      <c r="M271" s="82"/>
      <c r="N271" s="82"/>
      <c r="O271" s="82"/>
      <c r="P271" s="82"/>
      <c r="Q271" s="82"/>
      <c r="R271" s="82"/>
      <c r="S271" s="82"/>
      <c r="T271" s="82"/>
      <c r="U271" s="82"/>
      <c r="V271" s="83"/>
    </row>
    <row r="272" spans="1:22" s="66" customFormat="1" ht="39" customHeight="1">
      <c r="A272" s="216"/>
      <c r="C272" s="82"/>
      <c r="D272" s="82"/>
      <c r="E272" s="82"/>
      <c r="F272" s="82"/>
      <c r="G272" s="82"/>
      <c r="H272" s="82"/>
      <c r="I272" s="82"/>
      <c r="J272" s="82"/>
      <c r="K272" s="82"/>
      <c r="L272" s="82"/>
      <c r="M272" s="82"/>
      <c r="N272" s="82"/>
      <c r="O272" s="82"/>
      <c r="P272" s="82"/>
      <c r="Q272" s="82"/>
      <c r="R272" s="82"/>
      <c r="S272" s="82"/>
      <c r="T272" s="82"/>
      <c r="U272" s="82"/>
      <c r="V272" s="83"/>
    </row>
    <row r="273" spans="1:22" s="66" customFormat="1" ht="39" customHeight="1">
      <c r="A273" s="216"/>
      <c r="C273" s="82"/>
      <c r="D273" s="82"/>
      <c r="E273" s="82"/>
      <c r="F273" s="82"/>
      <c r="G273" s="82"/>
      <c r="H273" s="82"/>
      <c r="I273" s="82"/>
      <c r="J273" s="82"/>
      <c r="K273" s="82"/>
      <c r="L273" s="82"/>
      <c r="M273" s="82"/>
      <c r="N273" s="82"/>
      <c r="O273" s="82"/>
      <c r="P273" s="82"/>
      <c r="Q273" s="82"/>
      <c r="R273" s="82"/>
      <c r="S273" s="82"/>
      <c r="T273" s="82"/>
      <c r="U273" s="82"/>
      <c r="V273" s="83"/>
    </row>
    <row r="274" spans="1:22" s="66" customFormat="1" ht="39" customHeight="1">
      <c r="A274" s="216"/>
      <c r="C274" s="82"/>
      <c r="D274" s="82"/>
      <c r="E274" s="82"/>
      <c r="F274" s="82"/>
      <c r="G274" s="82"/>
      <c r="H274" s="82"/>
      <c r="I274" s="82"/>
      <c r="J274" s="82"/>
      <c r="K274" s="82"/>
      <c r="L274" s="82"/>
      <c r="M274" s="82"/>
      <c r="N274" s="82"/>
      <c r="O274" s="82"/>
      <c r="P274" s="82"/>
      <c r="Q274" s="82"/>
      <c r="R274" s="82"/>
      <c r="S274" s="82"/>
      <c r="T274" s="82"/>
      <c r="U274" s="82"/>
      <c r="V274" s="83"/>
    </row>
    <row r="275" spans="1:22" s="66" customFormat="1" ht="39" customHeight="1">
      <c r="A275" s="216"/>
      <c r="C275" s="82"/>
      <c r="D275" s="82"/>
      <c r="E275" s="82"/>
      <c r="F275" s="82"/>
      <c r="G275" s="82"/>
      <c r="H275" s="82"/>
      <c r="I275" s="82"/>
      <c r="J275" s="82"/>
      <c r="K275" s="82"/>
      <c r="L275" s="82"/>
      <c r="M275" s="82"/>
      <c r="N275" s="82"/>
      <c r="O275" s="82"/>
      <c r="P275" s="82"/>
      <c r="Q275" s="82"/>
      <c r="R275" s="82"/>
      <c r="S275" s="82"/>
      <c r="T275" s="82"/>
      <c r="U275" s="82"/>
      <c r="V275" s="83"/>
    </row>
    <row r="276" spans="1:22" s="66" customFormat="1" ht="39" customHeight="1">
      <c r="A276" s="216"/>
      <c r="C276" s="82"/>
      <c r="D276" s="82"/>
      <c r="E276" s="82"/>
      <c r="F276" s="82"/>
      <c r="G276" s="82"/>
      <c r="H276" s="82"/>
      <c r="I276" s="82"/>
      <c r="J276" s="82"/>
      <c r="K276" s="82"/>
      <c r="L276" s="82"/>
      <c r="M276" s="82"/>
      <c r="N276" s="82"/>
      <c r="O276" s="82"/>
      <c r="P276" s="82"/>
      <c r="Q276" s="82"/>
      <c r="R276" s="82"/>
      <c r="S276" s="82"/>
      <c r="T276" s="82"/>
      <c r="U276" s="82"/>
      <c r="V276" s="83"/>
    </row>
    <row r="277" spans="1:22" s="66" customFormat="1" ht="39" customHeight="1">
      <c r="A277" s="216"/>
      <c r="C277" s="82"/>
      <c r="D277" s="82"/>
      <c r="E277" s="82"/>
      <c r="F277" s="82"/>
      <c r="G277" s="82"/>
      <c r="H277" s="82"/>
      <c r="I277" s="82"/>
      <c r="J277" s="82"/>
      <c r="K277" s="82"/>
      <c r="L277" s="82"/>
      <c r="M277" s="82"/>
      <c r="N277" s="82"/>
      <c r="O277" s="82"/>
      <c r="P277" s="82"/>
      <c r="Q277" s="82"/>
      <c r="R277" s="82"/>
      <c r="S277" s="82"/>
      <c r="T277" s="82"/>
      <c r="U277" s="82"/>
      <c r="V277" s="83"/>
    </row>
    <row r="278" spans="1:22" s="66" customFormat="1" ht="39" customHeight="1">
      <c r="A278" s="216"/>
      <c r="C278" s="82"/>
      <c r="D278" s="82"/>
      <c r="E278" s="82"/>
      <c r="F278" s="82"/>
      <c r="G278" s="82"/>
      <c r="H278" s="82"/>
      <c r="I278" s="82"/>
      <c r="J278" s="82"/>
      <c r="K278" s="82"/>
      <c r="L278" s="82"/>
      <c r="M278" s="82"/>
      <c r="N278" s="82"/>
      <c r="O278" s="82"/>
      <c r="P278" s="82"/>
      <c r="Q278" s="82"/>
      <c r="R278" s="82"/>
      <c r="S278" s="82"/>
      <c r="T278" s="82"/>
      <c r="U278" s="82"/>
      <c r="V278" s="83"/>
    </row>
    <row r="279" spans="1:22" s="66" customFormat="1" ht="39" customHeight="1">
      <c r="A279" s="216"/>
      <c r="C279" s="82"/>
      <c r="D279" s="82"/>
      <c r="E279" s="82"/>
      <c r="F279" s="82"/>
      <c r="G279" s="82"/>
      <c r="H279" s="82"/>
      <c r="I279" s="82"/>
      <c r="J279" s="82"/>
      <c r="K279" s="82"/>
      <c r="L279" s="82"/>
      <c r="M279" s="82"/>
      <c r="N279" s="82"/>
      <c r="O279" s="82"/>
      <c r="P279" s="82"/>
      <c r="Q279" s="82"/>
      <c r="R279" s="82"/>
      <c r="S279" s="82"/>
      <c r="T279" s="82"/>
      <c r="U279" s="82"/>
      <c r="V279" s="83"/>
    </row>
    <row r="280" spans="1:22" s="66" customFormat="1" ht="39" customHeight="1">
      <c r="A280" s="216"/>
      <c r="C280" s="82"/>
      <c r="D280" s="82"/>
      <c r="E280" s="82"/>
      <c r="F280" s="82"/>
      <c r="G280" s="82"/>
      <c r="H280" s="82"/>
      <c r="I280" s="82"/>
      <c r="J280" s="82"/>
      <c r="K280" s="82"/>
      <c r="L280" s="82"/>
      <c r="M280" s="82"/>
      <c r="N280" s="82"/>
      <c r="O280" s="82"/>
      <c r="P280" s="82"/>
      <c r="Q280" s="82"/>
      <c r="R280" s="82"/>
      <c r="S280" s="82"/>
      <c r="T280" s="82"/>
      <c r="U280" s="82"/>
      <c r="V280" s="83"/>
    </row>
    <row r="281" spans="1:22" s="66" customFormat="1" ht="39" customHeight="1">
      <c r="A281" s="216"/>
      <c r="C281" s="82"/>
      <c r="D281" s="82"/>
      <c r="E281" s="82"/>
      <c r="F281" s="82"/>
      <c r="G281" s="82"/>
      <c r="H281" s="82"/>
      <c r="I281" s="82"/>
      <c r="J281" s="82"/>
      <c r="K281" s="82"/>
      <c r="L281" s="82"/>
      <c r="M281" s="82"/>
      <c r="N281" s="82"/>
      <c r="O281" s="82"/>
      <c r="P281" s="82"/>
      <c r="Q281" s="82"/>
      <c r="R281" s="82"/>
      <c r="S281" s="82"/>
      <c r="T281" s="82"/>
      <c r="U281" s="82"/>
      <c r="V281" s="83"/>
    </row>
    <row r="282" spans="1:22" s="66" customFormat="1" ht="39" customHeight="1">
      <c r="A282" s="216"/>
      <c r="C282" s="82"/>
      <c r="D282" s="82"/>
      <c r="E282" s="82"/>
      <c r="F282" s="82"/>
      <c r="G282" s="82"/>
      <c r="H282" s="82"/>
      <c r="I282" s="82"/>
      <c r="J282" s="82"/>
      <c r="K282" s="82"/>
      <c r="L282" s="82"/>
      <c r="M282" s="82"/>
      <c r="N282" s="82"/>
      <c r="O282" s="82"/>
      <c r="P282" s="82"/>
      <c r="Q282" s="82"/>
      <c r="R282" s="82"/>
      <c r="S282" s="82"/>
      <c r="T282" s="82"/>
      <c r="U282" s="82"/>
      <c r="V282" s="83"/>
    </row>
    <row r="283" spans="1:22" s="66" customFormat="1" ht="39" customHeight="1">
      <c r="A283" s="216"/>
      <c r="C283" s="82"/>
      <c r="D283" s="82"/>
      <c r="E283" s="82"/>
      <c r="F283" s="82"/>
      <c r="G283" s="82"/>
      <c r="H283" s="82"/>
      <c r="I283" s="82"/>
      <c r="J283" s="82"/>
      <c r="K283" s="82"/>
      <c r="L283" s="82"/>
      <c r="M283" s="82"/>
      <c r="N283" s="82"/>
      <c r="O283" s="82"/>
      <c r="P283" s="82"/>
      <c r="Q283" s="82"/>
      <c r="R283" s="82"/>
      <c r="S283" s="82"/>
      <c r="T283" s="82"/>
      <c r="U283" s="82"/>
      <c r="V283" s="83"/>
    </row>
    <row r="284" spans="1:22" s="66" customFormat="1" ht="39" customHeight="1">
      <c r="A284" s="216"/>
      <c r="C284" s="82"/>
      <c r="D284" s="82"/>
      <c r="E284" s="82"/>
      <c r="F284" s="82"/>
      <c r="G284" s="82"/>
      <c r="H284" s="82"/>
      <c r="I284" s="82"/>
      <c r="J284" s="82"/>
      <c r="K284" s="82"/>
      <c r="L284" s="82"/>
      <c r="M284" s="82"/>
      <c r="N284" s="82"/>
      <c r="O284" s="82"/>
      <c r="P284" s="82"/>
      <c r="Q284" s="82"/>
      <c r="R284" s="82"/>
      <c r="S284" s="82"/>
      <c r="T284" s="82"/>
      <c r="U284" s="82"/>
      <c r="V284" s="83"/>
    </row>
    <row r="285" spans="1:22" s="66" customFormat="1" ht="39" customHeight="1">
      <c r="A285" s="216"/>
      <c r="C285" s="82"/>
      <c r="D285" s="82"/>
      <c r="E285" s="82"/>
      <c r="F285" s="82"/>
      <c r="G285" s="82"/>
      <c r="H285" s="82"/>
      <c r="I285" s="82"/>
      <c r="J285" s="82"/>
      <c r="K285" s="82"/>
      <c r="L285" s="82"/>
      <c r="M285" s="82"/>
      <c r="N285" s="82"/>
      <c r="O285" s="82"/>
      <c r="P285" s="82"/>
      <c r="Q285" s="82"/>
      <c r="R285" s="82"/>
      <c r="S285" s="82"/>
      <c r="T285" s="82"/>
      <c r="U285" s="82"/>
      <c r="V285" s="83"/>
    </row>
    <row r="286" spans="1:22" s="66" customFormat="1" ht="39" customHeight="1">
      <c r="A286" s="216"/>
      <c r="C286" s="82"/>
      <c r="D286" s="82"/>
      <c r="E286" s="82"/>
      <c r="F286" s="82"/>
      <c r="G286" s="82"/>
      <c r="H286" s="82"/>
      <c r="I286" s="82"/>
      <c r="J286" s="82"/>
      <c r="K286" s="82"/>
      <c r="L286" s="82"/>
      <c r="M286" s="82"/>
      <c r="N286" s="82"/>
      <c r="O286" s="82"/>
      <c r="P286" s="82"/>
      <c r="Q286" s="82"/>
      <c r="R286" s="82"/>
      <c r="S286" s="82"/>
      <c r="T286" s="82"/>
      <c r="U286" s="82"/>
      <c r="V286" s="83"/>
    </row>
    <row r="287" spans="1:22" s="66" customFormat="1" ht="39" customHeight="1">
      <c r="A287" s="216"/>
      <c r="C287" s="82"/>
      <c r="D287" s="82"/>
      <c r="E287" s="82"/>
      <c r="F287" s="82"/>
      <c r="G287" s="82"/>
      <c r="H287" s="82"/>
      <c r="I287" s="82"/>
      <c r="J287" s="82"/>
      <c r="K287" s="82"/>
      <c r="L287" s="82"/>
      <c r="M287" s="82"/>
      <c r="N287" s="82"/>
      <c r="O287" s="82"/>
      <c r="P287" s="82"/>
      <c r="Q287" s="82"/>
      <c r="R287" s="82"/>
      <c r="S287" s="82"/>
      <c r="T287" s="82"/>
      <c r="U287" s="82"/>
      <c r="V287" s="83"/>
    </row>
    <row r="288" spans="1:22" s="66" customFormat="1" ht="39" customHeight="1">
      <c r="A288" s="216"/>
      <c r="C288" s="82"/>
      <c r="D288" s="82"/>
      <c r="E288" s="82"/>
      <c r="F288" s="82"/>
      <c r="G288" s="82"/>
      <c r="H288" s="82"/>
      <c r="I288" s="82"/>
      <c r="J288" s="82"/>
      <c r="K288" s="82"/>
      <c r="L288" s="82"/>
      <c r="M288" s="82"/>
      <c r="N288" s="82"/>
      <c r="O288" s="82"/>
      <c r="P288" s="82"/>
      <c r="Q288" s="82"/>
      <c r="R288" s="82"/>
      <c r="S288" s="82"/>
      <c r="T288" s="82"/>
      <c r="U288" s="82"/>
      <c r="V288" s="83"/>
    </row>
    <row r="289" spans="1:22" s="66" customFormat="1" ht="39" customHeight="1">
      <c r="A289" s="216"/>
      <c r="C289" s="82"/>
      <c r="D289" s="82"/>
      <c r="E289" s="82"/>
      <c r="F289" s="82"/>
      <c r="G289" s="82"/>
      <c r="H289" s="82"/>
      <c r="I289" s="82"/>
      <c r="J289" s="82"/>
      <c r="K289" s="82"/>
      <c r="L289" s="82"/>
      <c r="M289" s="82"/>
      <c r="N289" s="82"/>
      <c r="O289" s="82"/>
      <c r="P289" s="82"/>
      <c r="Q289" s="82"/>
      <c r="R289" s="82"/>
      <c r="S289" s="82"/>
      <c r="T289" s="82"/>
      <c r="U289" s="82"/>
      <c r="V289" s="83"/>
    </row>
    <row r="290" spans="1:22" s="66" customFormat="1" ht="39" customHeight="1">
      <c r="A290" s="216"/>
      <c r="C290" s="82"/>
      <c r="D290" s="82"/>
      <c r="E290" s="82"/>
      <c r="F290" s="82"/>
      <c r="G290" s="82"/>
      <c r="H290" s="82"/>
      <c r="I290" s="82"/>
      <c r="J290" s="82"/>
      <c r="K290" s="82"/>
      <c r="L290" s="82"/>
      <c r="M290" s="82"/>
      <c r="N290" s="82"/>
      <c r="O290" s="82"/>
      <c r="P290" s="82"/>
      <c r="Q290" s="82"/>
      <c r="R290" s="82"/>
      <c r="S290" s="82"/>
      <c r="T290" s="82"/>
      <c r="U290" s="82"/>
      <c r="V290" s="83"/>
    </row>
    <row r="291" spans="1:22" s="66" customFormat="1" ht="39" customHeight="1">
      <c r="A291" s="216"/>
      <c r="C291" s="82"/>
      <c r="D291" s="82"/>
      <c r="E291" s="82"/>
      <c r="F291" s="82"/>
      <c r="G291" s="82"/>
      <c r="H291" s="82"/>
      <c r="I291" s="82"/>
      <c r="J291" s="82"/>
      <c r="K291" s="82"/>
      <c r="L291" s="82"/>
      <c r="M291" s="82"/>
      <c r="N291" s="82"/>
      <c r="O291" s="82"/>
      <c r="P291" s="82"/>
      <c r="Q291" s="82"/>
      <c r="R291" s="82"/>
      <c r="S291" s="82"/>
      <c r="T291" s="82"/>
      <c r="U291" s="82"/>
      <c r="V291" s="83"/>
    </row>
    <row r="292" spans="1:22" s="66" customFormat="1" ht="39" customHeight="1">
      <c r="A292" s="216"/>
      <c r="C292" s="82"/>
      <c r="D292" s="82"/>
      <c r="E292" s="82"/>
      <c r="F292" s="82"/>
      <c r="G292" s="82"/>
      <c r="H292" s="82"/>
      <c r="I292" s="82"/>
      <c r="J292" s="82"/>
      <c r="K292" s="82"/>
      <c r="L292" s="82"/>
      <c r="M292" s="82"/>
      <c r="N292" s="82"/>
      <c r="O292" s="82"/>
      <c r="P292" s="82"/>
      <c r="Q292" s="82"/>
      <c r="R292" s="82"/>
      <c r="S292" s="82"/>
      <c r="T292" s="82"/>
      <c r="U292" s="82"/>
      <c r="V292" s="83"/>
    </row>
    <row r="293" spans="1:22" s="66" customFormat="1" ht="39" customHeight="1">
      <c r="A293" s="216"/>
      <c r="C293" s="82"/>
      <c r="D293" s="82"/>
      <c r="E293" s="82"/>
      <c r="F293" s="82"/>
      <c r="G293" s="82"/>
      <c r="H293" s="82"/>
      <c r="I293" s="82"/>
      <c r="J293" s="82"/>
      <c r="K293" s="82"/>
      <c r="L293" s="82"/>
      <c r="M293" s="82"/>
      <c r="N293" s="82"/>
      <c r="O293" s="82"/>
      <c r="P293" s="82"/>
      <c r="Q293" s="82"/>
      <c r="R293" s="82"/>
      <c r="S293" s="82"/>
      <c r="T293" s="82"/>
      <c r="U293" s="82"/>
      <c r="V293" s="83"/>
    </row>
    <row r="294" spans="1:22" s="66" customFormat="1" ht="39" customHeight="1">
      <c r="A294" s="216"/>
      <c r="C294" s="82"/>
      <c r="D294" s="82"/>
      <c r="E294" s="82"/>
      <c r="F294" s="82"/>
      <c r="G294" s="82"/>
      <c r="H294" s="82"/>
      <c r="I294" s="82"/>
      <c r="J294" s="82"/>
      <c r="K294" s="82"/>
      <c r="L294" s="82"/>
      <c r="M294" s="82"/>
      <c r="N294" s="82"/>
      <c r="O294" s="82"/>
      <c r="P294" s="82"/>
      <c r="Q294" s="82"/>
      <c r="R294" s="82"/>
      <c r="S294" s="82"/>
      <c r="T294" s="82"/>
      <c r="U294" s="82"/>
      <c r="V294" s="83"/>
    </row>
    <row r="295" spans="1:22" s="66" customFormat="1" ht="39" customHeight="1">
      <c r="A295" s="216"/>
      <c r="C295" s="82"/>
      <c r="D295" s="82"/>
      <c r="E295" s="82"/>
      <c r="F295" s="82"/>
      <c r="G295" s="82"/>
      <c r="H295" s="82"/>
      <c r="I295" s="82"/>
      <c r="J295" s="82"/>
      <c r="K295" s="82"/>
      <c r="L295" s="82"/>
      <c r="M295" s="82"/>
      <c r="N295" s="82"/>
      <c r="O295" s="82"/>
      <c r="P295" s="82"/>
      <c r="Q295" s="82"/>
      <c r="R295" s="82"/>
      <c r="S295" s="82"/>
      <c r="T295" s="82"/>
      <c r="U295" s="82"/>
      <c r="V295" s="83"/>
    </row>
    <row r="296" spans="1:22" s="66" customFormat="1" ht="39" customHeight="1">
      <c r="A296" s="216"/>
      <c r="C296" s="82"/>
      <c r="D296" s="82"/>
      <c r="E296" s="82"/>
      <c r="F296" s="82"/>
      <c r="G296" s="82"/>
      <c r="H296" s="82"/>
      <c r="I296" s="82"/>
      <c r="J296" s="82"/>
      <c r="K296" s="82"/>
      <c r="L296" s="82"/>
      <c r="M296" s="82"/>
      <c r="N296" s="82"/>
      <c r="O296" s="82"/>
      <c r="P296" s="82"/>
      <c r="Q296" s="82"/>
      <c r="R296" s="82"/>
      <c r="S296" s="82"/>
      <c r="T296" s="82"/>
      <c r="U296" s="82"/>
      <c r="V296" s="83"/>
    </row>
    <row r="297" spans="1:22" s="66" customFormat="1" ht="39" customHeight="1">
      <c r="A297" s="216"/>
      <c r="C297" s="82"/>
      <c r="D297" s="82"/>
      <c r="E297" s="82"/>
      <c r="F297" s="82"/>
      <c r="G297" s="82"/>
      <c r="H297" s="82"/>
      <c r="I297" s="82"/>
      <c r="J297" s="82"/>
      <c r="K297" s="82"/>
      <c r="L297" s="82"/>
      <c r="M297" s="82"/>
      <c r="N297" s="82"/>
      <c r="O297" s="82"/>
      <c r="P297" s="82"/>
      <c r="Q297" s="82"/>
      <c r="R297" s="82"/>
      <c r="S297" s="82"/>
      <c r="T297" s="82"/>
      <c r="U297" s="82"/>
      <c r="V297" s="83"/>
    </row>
    <row r="298" spans="1:22" s="66" customFormat="1" ht="39" customHeight="1">
      <c r="A298" s="216"/>
      <c r="C298" s="82"/>
      <c r="D298" s="82"/>
      <c r="E298" s="82"/>
      <c r="F298" s="82"/>
      <c r="G298" s="82"/>
      <c r="H298" s="82"/>
      <c r="I298" s="82"/>
      <c r="J298" s="82"/>
      <c r="K298" s="82"/>
      <c r="L298" s="82"/>
      <c r="M298" s="82"/>
      <c r="N298" s="82"/>
      <c r="O298" s="82"/>
      <c r="P298" s="82"/>
      <c r="Q298" s="82"/>
      <c r="R298" s="82"/>
      <c r="S298" s="82"/>
      <c r="T298" s="82"/>
      <c r="U298" s="82"/>
      <c r="V298" s="83"/>
    </row>
    <row r="299" spans="1:22" s="66" customFormat="1" ht="39" customHeight="1">
      <c r="A299" s="216"/>
      <c r="C299" s="82"/>
      <c r="D299" s="82"/>
      <c r="E299" s="82"/>
      <c r="F299" s="82"/>
      <c r="G299" s="82"/>
      <c r="H299" s="82"/>
      <c r="I299" s="82"/>
      <c r="J299" s="82"/>
      <c r="K299" s="82"/>
      <c r="L299" s="82"/>
      <c r="M299" s="82"/>
      <c r="N299" s="82"/>
      <c r="O299" s="82"/>
      <c r="P299" s="82"/>
      <c r="Q299" s="82"/>
      <c r="R299" s="82"/>
      <c r="S299" s="82"/>
      <c r="T299" s="82"/>
      <c r="U299" s="82"/>
      <c r="V299" s="83"/>
    </row>
    <row r="300" spans="1:22" s="66" customFormat="1" ht="39" customHeight="1">
      <c r="A300" s="216"/>
      <c r="C300" s="82"/>
      <c r="D300" s="82"/>
      <c r="E300" s="82"/>
      <c r="F300" s="82"/>
      <c r="G300" s="82"/>
      <c r="H300" s="82"/>
      <c r="I300" s="82"/>
      <c r="J300" s="82"/>
      <c r="K300" s="82"/>
      <c r="L300" s="82"/>
      <c r="M300" s="82"/>
      <c r="N300" s="82"/>
      <c r="O300" s="82"/>
      <c r="P300" s="82"/>
      <c r="Q300" s="82"/>
      <c r="R300" s="82"/>
      <c r="S300" s="82"/>
      <c r="T300" s="82"/>
      <c r="U300" s="82"/>
      <c r="V300" s="83"/>
    </row>
    <row r="301" spans="1:22" s="66" customFormat="1" ht="39" customHeight="1">
      <c r="A301" s="216"/>
      <c r="C301" s="82"/>
      <c r="D301" s="82"/>
      <c r="E301" s="82"/>
      <c r="F301" s="82"/>
      <c r="G301" s="82"/>
      <c r="H301" s="82"/>
      <c r="I301" s="82"/>
      <c r="J301" s="82"/>
      <c r="K301" s="82"/>
      <c r="L301" s="82"/>
      <c r="M301" s="82"/>
      <c r="N301" s="82"/>
      <c r="O301" s="82"/>
      <c r="P301" s="82"/>
      <c r="Q301" s="82"/>
      <c r="R301" s="82"/>
      <c r="S301" s="82"/>
      <c r="T301" s="82"/>
      <c r="U301" s="82"/>
      <c r="V301" s="83"/>
    </row>
    <row r="302" spans="1:22" s="66" customFormat="1" ht="39" customHeight="1">
      <c r="A302" s="216"/>
      <c r="C302" s="82"/>
      <c r="D302" s="82"/>
      <c r="E302" s="82"/>
      <c r="F302" s="82"/>
      <c r="G302" s="82"/>
      <c r="H302" s="82"/>
      <c r="I302" s="82"/>
      <c r="J302" s="82"/>
      <c r="K302" s="82"/>
      <c r="L302" s="82"/>
      <c r="M302" s="82"/>
      <c r="N302" s="82"/>
      <c r="O302" s="82"/>
      <c r="P302" s="82"/>
      <c r="Q302" s="82"/>
      <c r="R302" s="82"/>
      <c r="S302" s="82"/>
      <c r="T302" s="82"/>
      <c r="U302" s="82"/>
      <c r="V302" s="83"/>
    </row>
    <row r="303" spans="1:22" s="66" customFormat="1" ht="39" customHeight="1">
      <c r="A303" s="216"/>
      <c r="C303" s="82"/>
      <c r="D303" s="82"/>
      <c r="E303" s="82"/>
      <c r="F303" s="82"/>
      <c r="G303" s="82"/>
      <c r="H303" s="82"/>
      <c r="I303" s="82"/>
      <c r="J303" s="82"/>
      <c r="K303" s="82"/>
      <c r="L303" s="82"/>
      <c r="M303" s="82"/>
      <c r="N303" s="82"/>
      <c r="O303" s="82"/>
      <c r="P303" s="82"/>
      <c r="Q303" s="82"/>
      <c r="R303" s="82"/>
      <c r="S303" s="82"/>
      <c r="T303" s="82"/>
      <c r="U303" s="82"/>
      <c r="V303" s="83"/>
    </row>
    <row r="304" spans="1:22" s="66" customFormat="1" ht="39" customHeight="1">
      <c r="A304" s="216"/>
      <c r="C304" s="82"/>
      <c r="D304" s="82"/>
      <c r="E304" s="82"/>
      <c r="F304" s="82"/>
      <c r="G304" s="82"/>
      <c r="H304" s="82"/>
      <c r="I304" s="82"/>
      <c r="J304" s="82"/>
      <c r="K304" s="82"/>
      <c r="L304" s="82"/>
      <c r="M304" s="82"/>
      <c r="N304" s="82"/>
      <c r="O304" s="82"/>
      <c r="P304" s="82"/>
      <c r="Q304" s="82"/>
      <c r="R304" s="82"/>
      <c r="S304" s="82"/>
      <c r="T304" s="82"/>
      <c r="U304" s="82"/>
      <c r="V304" s="83"/>
    </row>
    <row r="305" spans="1:22" s="66" customFormat="1" ht="39" customHeight="1">
      <c r="A305" s="216"/>
      <c r="C305" s="82"/>
      <c r="D305" s="82"/>
      <c r="E305" s="82"/>
      <c r="F305" s="82"/>
      <c r="G305" s="82"/>
      <c r="H305" s="82"/>
      <c r="I305" s="82"/>
      <c r="J305" s="82"/>
      <c r="K305" s="82"/>
      <c r="L305" s="82"/>
      <c r="M305" s="82"/>
      <c r="N305" s="82"/>
      <c r="O305" s="82"/>
      <c r="P305" s="82"/>
      <c r="Q305" s="82"/>
      <c r="R305" s="82"/>
      <c r="S305" s="82"/>
      <c r="T305" s="82"/>
      <c r="U305" s="82"/>
      <c r="V305" s="83"/>
    </row>
    <row r="306" spans="1:22" s="66" customFormat="1" ht="39" customHeight="1">
      <c r="A306" s="216"/>
      <c r="C306" s="82"/>
      <c r="D306" s="82"/>
      <c r="E306" s="82"/>
      <c r="F306" s="82"/>
      <c r="G306" s="82"/>
      <c r="H306" s="82"/>
      <c r="I306" s="82"/>
      <c r="J306" s="82"/>
      <c r="K306" s="82"/>
      <c r="L306" s="82"/>
      <c r="M306" s="82"/>
      <c r="N306" s="82"/>
      <c r="O306" s="82"/>
      <c r="P306" s="82"/>
      <c r="Q306" s="82"/>
      <c r="R306" s="82"/>
      <c r="S306" s="82"/>
      <c r="T306" s="82"/>
      <c r="U306" s="82"/>
      <c r="V306" s="83"/>
    </row>
    <row r="307" spans="1:22" s="66" customFormat="1" ht="39" customHeight="1">
      <c r="A307" s="216"/>
      <c r="C307" s="82"/>
      <c r="D307" s="82"/>
      <c r="E307" s="82"/>
      <c r="F307" s="82"/>
      <c r="G307" s="82"/>
      <c r="H307" s="82"/>
      <c r="I307" s="82"/>
      <c r="J307" s="82"/>
      <c r="K307" s="82"/>
      <c r="L307" s="82"/>
      <c r="M307" s="82"/>
      <c r="N307" s="82"/>
      <c r="O307" s="82"/>
      <c r="P307" s="82"/>
      <c r="Q307" s="82"/>
      <c r="R307" s="82"/>
      <c r="S307" s="82"/>
      <c r="T307" s="82"/>
      <c r="U307" s="82"/>
      <c r="V307" s="83"/>
    </row>
    <row r="308" spans="1:22" s="66" customFormat="1" ht="39" customHeight="1">
      <c r="A308" s="216"/>
      <c r="C308" s="82"/>
      <c r="D308" s="82"/>
      <c r="E308" s="82"/>
      <c r="F308" s="82"/>
      <c r="G308" s="82"/>
      <c r="H308" s="82"/>
      <c r="I308" s="82"/>
      <c r="J308" s="82"/>
      <c r="K308" s="82"/>
      <c r="L308" s="82"/>
      <c r="M308" s="82"/>
      <c r="N308" s="82"/>
      <c r="O308" s="82"/>
      <c r="P308" s="82"/>
      <c r="Q308" s="82"/>
      <c r="R308" s="82"/>
      <c r="S308" s="82"/>
      <c r="T308" s="82"/>
      <c r="U308" s="82"/>
      <c r="V308" s="83"/>
    </row>
    <row r="309" spans="1:22" s="66" customFormat="1" ht="39" customHeight="1">
      <c r="A309" s="216"/>
      <c r="C309" s="82"/>
      <c r="D309" s="82"/>
      <c r="E309" s="82"/>
      <c r="F309" s="82"/>
      <c r="G309" s="82"/>
      <c r="H309" s="82"/>
      <c r="I309" s="82"/>
      <c r="J309" s="82"/>
      <c r="K309" s="82"/>
      <c r="L309" s="82"/>
      <c r="M309" s="82"/>
      <c r="N309" s="82"/>
      <c r="O309" s="82"/>
      <c r="P309" s="82"/>
      <c r="Q309" s="82"/>
      <c r="R309" s="82"/>
      <c r="S309" s="82"/>
      <c r="T309" s="82"/>
      <c r="U309" s="82"/>
      <c r="V309" s="83"/>
    </row>
    <row r="310" spans="1:22" s="66" customFormat="1" ht="39" customHeight="1">
      <c r="A310" s="216"/>
      <c r="C310" s="82"/>
      <c r="D310" s="82"/>
      <c r="E310" s="82"/>
      <c r="F310" s="82"/>
      <c r="G310" s="82"/>
      <c r="H310" s="82"/>
      <c r="I310" s="82"/>
      <c r="J310" s="82"/>
      <c r="K310" s="82"/>
      <c r="L310" s="82"/>
      <c r="M310" s="82"/>
      <c r="N310" s="82"/>
      <c r="O310" s="82"/>
      <c r="P310" s="82"/>
      <c r="Q310" s="82"/>
      <c r="R310" s="82"/>
      <c r="S310" s="82"/>
      <c r="T310" s="82"/>
      <c r="U310" s="82"/>
      <c r="V310" s="83"/>
    </row>
    <row r="311" spans="1:22" s="66" customFormat="1" ht="39" customHeight="1">
      <c r="A311" s="216"/>
      <c r="C311" s="82"/>
      <c r="D311" s="82"/>
      <c r="E311" s="82"/>
      <c r="F311" s="82"/>
      <c r="G311" s="82"/>
      <c r="H311" s="82"/>
      <c r="I311" s="82"/>
      <c r="J311" s="82"/>
      <c r="K311" s="82"/>
      <c r="L311" s="82"/>
      <c r="M311" s="82"/>
      <c r="N311" s="82"/>
      <c r="O311" s="82"/>
      <c r="P311" s="82"/>
      <c r="Q311" s="82"/>
      <c r="R311" s="82"/>
      <c r="S311" s="82"/>
      <c r="T311" s="82"/>
      <c r="U311" s="82"/>
      <c r="V311" s="83"/>
    </row>
    <row r="312" spans="1:22" s="66" customFormat="1" ht="39" customHeight="1">
      <c r="A312" s="216"/>
      <c r="C312" s="82"/>
      <c r="D312" s="82"/>
      <c r="E312" s="82"/>
      <c r="F312" s="82"/>
      <c r="G312" s="82"/>
      <c r="H312" s="82"/>
      <c r="I312" s="82"/>
      <c r="J312" s="82"/>
      <c r="K312" s="82"/>
      <c r="L312" s="82"/>
      <c r="M312" s="82"/>
      <c r="N312" s="82"/>
      <c r="O312" s="82"/>
      <c r="P312" s="82"/>
      <c r="Q312" s="82"/>
      <c r="R312" s="82"/>
      <c r="S312" s="82"/>
      <c r="T312" s="82"/>
      <c r="U312" s="82"/>
      <c r="V312" s="83"/>
    </row>
    <row r="313" spans="1:22" s="66" customFormat="1" ht="39" customHeight="1">
      <c r="A313" s="216"/>
      <c r="C313" s="82"/>
      <c r="D313" s="82"/>
      <c r="E313" s="82"/>
      <c r="F313" s="82"/>
      <c r="G313" s="82"/>
      <c r="H313" s="82"/>
      <c r="I313" s="82"/>
      <c r="J313" s="82"/>
      <c r="K313" s="82"/>
      <c r="L313" s="82"/>
      <c r="M313" s="82"/>
      <c r="N313" s="82"/>
      <c r="O313" s="82"/>
      <c r="P313" s="82"/>
      <c r="Q313" s="82"/>
      <c r="R313" s="82"/>
      <c r="S313" s="82"/>
      <c r="T313" s="82"/>
      <c r="U313" s="82"/>
      <c r="V313" s="83"/>
    </row>
    <row r="314" spans="1:22" s="66" customFormat="1" ht="39" customHeight="1">
      <c r="A314" s="216"/>
      <c r="C314" s="82"/>
      <c r="D314" s="82"/>
      <c r="E314" s="82"/>
      <c r="F314" s="82"/>
      <c r="G314" s="82"/>
      <c r="H314" s="82"/>
      <c r="I314" s="82"/>
      <c r="J314" s="82"/>
      <c r="K314" s="82"/>
      <c r="L314" s="82"/>
      <c r="M314" s="82"/>
      <c r="N314" s="82"/>
      <c r="O314" s="82"/>
      <c r="P314" s="82"/>
      <c r="Q314" s="82"/>
      <c r="R314" s="82"/>
      <c r="S314" s="82"/>
      <c r="T314" s="82"/>
      <c r="U314" s="82"/>
      <c r="V314" s="83"/>
    </row>
    <row r="315" spans="1:22" s="66" customFormat="1" ht="39" customHeight="1">
      <c r="A315" s="216"/>
      <c r="C315" s="82"/>
      <c r="D315" s="82"/>
      <c r="E315" s="82"/>
      <c r="F315" s="82"/>
      <c r="G315" s="82"/>
      <c r="H315" s="82"/>
      <c r="I315" s="82"/>
      <c r="J315" s="82"/>
      <c r="K315" s="82"/>
      <c r="L315" s="82"/>
      <c r="M315" s="82"/>
      <c r="N315" s="82"/>
      <c r="O315" s="82"/>
      <c r="P315" s="82"/>
      <c r="Q315" s="82"/>
      <c r="R315" s="82"/>
      <c r="S315" s="82"/>
      <c r="T315" s="82"/>
      <c r="U315" s="82"/>
      <c r="V315" s="83"/>
    </row>
    <row r="316" spans="1:22" s="66" customFormat="1" ht="39" customHeight="1">
      <c r="A316" s="216"/>
      <c r="C316" s="82"/>
      <c r="D316" s="82"/>
      <c r="E316" s="82"/>
      <c r="F316" s="82"/>
      <c r="G316" s="82"/>
      <c r="H316" s="82"/>
      <c r="I316" s="82"/>
      <c r="J316" s="82"/>
      <c r="K316" s="82"/>
      <c r="L316" s="82"/>
      <c r="M316" s="82"/>
      <c r="N316" s="82"/>
      <c r="O316" s="82"/>
      <c r="P316" s="82"/>
      <c r="Q316" s="82"/>
      <c r="R316" s="82"/>
      <c r="S316" s="82"/>
      <c r="T316" s="82"/>
      <c r="U316" s="82"/>
      <c r="V316" s="83"/>
    </row>
    <row r="317" spans="1:22" s="66" customFormat="1" ht="39" customHeight="1">
      <c r="A317" s="216"/>
      <c r="C317" s="82"/>
      <c r="D317" s="82"/>
      <c r="E317" s="82"/>
      <c r="F317" s="82"/>
      <c r="G317" s="82"/>
      <c r="H317" s="82"/>
      <c r="I317" s="82"/>
      <c r="J317" s="82"/>
      <c r="K317" s="82"/>
      <c r="L317" s="82"/>
      <c r="M317" s="82"/>
      <c r="N317" s="82"/>
      <c r="O317" s="82"/>
      <c r="P317" s="82"/>
      <c r="Q317" s="82"/>
      <c r="R317" s="82"/>
      <c r="S317" s="82"/>
      <c r="T317" s="82"/>
      <c r="U317" s="82"/>
      <c r="V317" s="83"/>
    </row>
    <row r="318" spans="1:22" s="66" customFormat="1" ht="39" customHeight="1">
      <c r="A318" s="216"/>
      <c r="C318" s="82"/>
      <c r="D318" s="82"/>
      <c r="E318" s="82"/>
      <c r="F318" s="82"/>
      <c r="G318" s="82"/>
      <c r="H318" s="82"/>
      <c r="I318" s="82"/>
      <c r="J318" s="82"/>
      <c r="K318" s="82"/>
      <c r="L318" s="82"/>
      <c r="M318" s="82"/>
      <c r="N318" s="82"/>
      <c r="O318" s="82"/>
      <c r="P318" s="82"/>
      <c r="Q318" s="82"/>
      <c r="R318" s="82"/>
      <c r="S318" s="82"/>
      <c r="T318" s="82"/>
      <c r="U318" s="82"/>
      <c r="V318" s="83"/>
    </row>
    <row r="319" spans="1:22" s="66" customFormat="1" ht="39" customHeight="1">
      <c r="A319" s="216"/>
      <c r="C319" s="82"/>
      <c r="D319" s="82"/>
      <c r="E319" s="82"/>
      <c r="F319" s="82"/>
      <c r="G319" s="82"/>
      <c r="H319" s="82"/>
      <c r="I319" s="82"/>
      <c r="J319" s="82"/>
      <c r="K319" s="82"/>
      <c r="L319" s="82"/>
      <c r="M319" s="82"/>
      <c r="N319" s="82"/>
      <c r="O319" s="82"/>
      <c r="P319" s="82"/>
      <c r="Q319" s="82"/>
      <c r="R319" s="82"/>
      <c r="S319" s="82"/>
      <c r="T319" s="82"/>
      <c r="U319" s="82"/>
      <c r="V319" s="83"/>
    </row>
    <row r="320" spans="1:22" s="66" customFormat="1" ht="39" customHeight="1">
      <c r="A320" s="216"/>
      <c r="C320" s="82"/>
      <c r="D320" s="82"/>
      <c r="E320" s="82"/>
      <c r="F320" s="82"/>
      <c r="G320" s="82"/>
      <c r="H320" s="82"/>
      <c r="I320" s="82"/>
      <c r="J320" s="82"/>
      <c r="K320" s="82"/>
      <c r="L320" s="82"/>
      <c r="M320" s="82"/>
      <c r="N320" s="82"/>
      <c r="O320" s="82"/>
      <c r="P320" s="82"/>
      <c r="Q320" s="82"/>
      <c r="R320" s="82"/>
      <c r="S320" s="82"/>
      <c r="T320" s="82"/>
      <c r="U320" s="82"/>
      <c r="V320" s="83"/>
    </row>
    <row r="321" spans="1:22" s="66" customFormat="1" ht="39" customHeight="1">
      <c r="A321" s="216"/>
      <c r="C321" s="82"/>
      <c r="D321" s="82"/>
      <c r="E321" s="82"/>
      <c r="F321" s="82"/>
      <c r="G321" s="82"/>
      <c r="H321" s="82"/>
      <c r="I321" s="82"/>
      <c r="J321" s="82"/>
      <c r="K321" s="82"/>
      <c r="L321" s="82"/>
      <c r="M321" s="82"/>
      <c r="N321" s="82"/>
      <c r="O321" s="82"/>
      <c r="P321" s="82"/>
      <c r="Q321" s="82"/>
      <c r="R321" s="82"/>
      <c r="S321" s="82"/>
      <c r="T321" s="82"/>
      <c r="U321" s="82"/>
      <c r="V321" s="83"/>
    </row>
    <row r="322" spans="1:22" s="66" customFormat="1" ht="39" customHeight="1">
      <c r="A322" s="216"/>
      <c r="C322" s="82"/>
      <c r="D322" s="82"/>
      <c r="E322" s="82"/>
      <c r="F322" s="82"/>
      <c r="G322" s="82"/>
      <c r="H322" s="82"/>
      <c r="I322" s="82"/>
      <c r="J322" s="82"/>
      <c r="K322" s="82"/>
      <c r="L322" s="82"/>
      <c r="M322" s="82"/>
      <c r="N322" s="82"/>
      <c r="O322" s="82"/>
      <c r="P322" s="82"/>
      <c r="Q322" s="82"/>
      <c r="R322" s="82"/>
      <c r="S322" s="82"/>
      <c r="T322" s="82"/>
      <c r="U322" s="82"/>
      <c r="V322" s="83"/>
    </row>
    <row r="323" spans="1:22" s="66" customFormat="1" ht="39" customHeight="1">
      <c r="A323" s="216"/>
      <c r="C323" s="82"/>
      <c r="D323" s="82"/>
      <c r="E323" s="82"/>
      <c r="F323" s="82"/>
      <c r="G323" s="82"/>
      <c r="H323" s="82"/>
      <c r="I323" s="82"/>
      <c r="J323" s="82"/>
      <c r="K323" s="82"/>
      <c r="L323" s="82"/>
      <c r="M323" s="82"/>
      <c r="N323" s="82"/>
      <c r="O323" s="82"/>
      <c r="P323" s="82"/>
      <c r="Q323" s="82"/>
      <c r="R323" s="82"/>
      <c r="S323" s="82"/>
      <c r="T323" s="82"/>
      <c r="U323" s="82"/>
      <c r="V323" s="83"/>
    </row>
    <row r="324" spans="1:22" s="66" customFormat="1" ht="39" customHeight="1">
      <c r="A324" s="216"/>
      <c r="C324" s="82"/>
      <c r="D324" s="82"/>
      <c r="E324" s="82"/>
      <c r="F324" s="82"/>
      <c r="G324" s="82"/>
      <c r="H324" s="82"/>
      <c r="I324" s="82"/>
      <c r="J324" s="82"/>
      <c r="K324" s="82"/>
      <c r="L324" s="82"/>
      <c r="M324" s="82"/>
      <c r="N324" s="82"/>
      <c r="O324" s="82"/>
      <c r="P324" s="82"/>
      <c r="Q324" s="82"/>
      <c r="R324" s="82"/>
      <c r="S324" s="82"/>
      <c r="T324" s="82"/>
      <c r="U324" s="82"/>
      <c r="V324" s="83"/>
    </row>
    <row r="325" spans="1:22" s="66" customFormat="1" ht="39" customHeight="1">
      <c r="A325" s="216"/>
      <c r="C325" s="82"/>
      <c r="D325" s="82"/>
      <c r="E325" s="82"/>
      <c r="F325" s="82"/>
      <c r="G325" s="82"/>
      <c r="H325" s="82"/>
      <c r="I325" s="82"/>
      <c r="J325" s="82"/>
      <c r="K325" s="82"/>
      <c r="L325" s="82"/>
      <c r="M325" s="82"/>
      <c r="N325" s="82"/>
      <c r="O325" s="82"/>
      <c r="P325" s="82"/>
      <c r="Q325" s="82"/>
      <c r="R325" s="82"/>
      <c r="S325" s="82"/>
      <c r="T325" s="82"/>
      <c r="U325" s="82"/>
      <c r="V325" s="83"/>
    </row>
    <row r="326" spans="1:22" s="66" customFormat="1" ht="39" customHeight="1">
      <c r="A326" s="216"/>
      <c r="C326" s="82"/>
      <c r="D326" s="82"/>
      <c r="E326" s="82"/>
      <c r="F326" s="82"/>
      <c r="G326" s="82"/>
      <c r="H326" s="82"/>
      <c r="I326" s="82"/>
      <c r="J326" s="82"/>
      <c r="K326" s="82"/>
      <c r="L326" s="82"/>
      <c r="M326" s="82"/>
      <c r="N326" s="82"/>
      <c r="O326" s="82"/>
      <c r="P326" s="82"/>
      <c r="Q326" s="82"/>
      <c r="R326" s="82"/>
      <c r="S326" s="82"/>
      <c r="T326" s="82"/>
      <c r="U326" s="82"/>
      <c r="V326" s="83"/>
    </row>
    <row r="327" spans="1:22" s="66" customFormat="1" ht="39" customHeight="1">
      <c r="A327" s="216"/>
      <c r="C327" s="82"/>
      <c r="D327" s="82"/>
      <c r="E327" s="82"/>
      <c r="F327" s="82"/>
      <c r="G327" s="82"/>
      <c r="H327" s="82"/>
      <c r="I327" s="82"/>
      <c r="J327" s="82"/>
      <c r="K327" s="82"/>
      <c r="L327" s="82"/>
      <c r="M327" s="82"/>
      <c r="N327" s="82"/>
      <c r="O327" s="82"/>
      <c r="P327" s="82"/>
      <c r="Q327" s="82"/>
      <c r="R327" s="82"/>
      <c r="S327" s="82"/>
      <c r="T327" s="82"/>
      <c r="U327" s="82"/>
      <c r="V327" s="83"/>
    </row>
    <row r="328" spans="1:22" s="66" customFormat="1" ht="39" customHeight="1">
      <c r="A328" s="216"/>
      <c r="C328" s="82"/>
      <c r="D328" s="82"/>
      <c r="E328" s="82"/>
      <c r="F328" s="82"/>
      <c r="G328" s="82"/>
      <c r="H328" s="82"/>
      <c r="I328" s="82"/>
      <c r="J328" s="82"/>
      <c r="K328" s="82"/>
      <c r="L328" s="82"/>
      <c r="M328" s="82"/>
      <c r="N328" s="82"/>
      <c r="O328" s="82"/>
      <c r="P328" s="82"/>
      <c r="Q328" s="82"/>
      <c r="R328" s="82"/>
      <c r="S328" s="82"/>
      <c r="T328" s="82"/>
      <c r="U328" s="82"/>
      <c r="V328" s="83"/>
    </row>
    <row r="329" spans="1:22" s="66" customFormat="1" ht="39" customHeight="1">
      <c r="A329" s="216"/>
      <c r="C329" s="82"/>
      <c r="D329" s="82"/>
      <c r="E329" s="82"/>
      <c r="F329" s="82"/>
      <c r="G329" s="82"/>
      <c r="H329" s="82"/>
      <c r="I329" s="82"/>
      <c r="J329" s="82"/>
      <c r="K329" s="82"/>
      <c r="L329" s="82"/>
      <c r="M329" s="82"/>
      <c r="N329" s="82"/>
      <c r="O329" s="82"/>
      <c r="P329" s="82"/>
      <c r="Q329" s="82"/>
      <c r="R329" s="82"/>
      <c r="S329" s="82"/>
      <c r="T329" s="82"/>
      <c r="U329" s="82"/>
      <c r="V329" s="83"/>
    </row>
    <row r="330" spans="1:22" s="66" customFormat="1" ht="39" customHeight="1">
      <c r="A330" s="216"/>
      <c r="C330" s="82"/>
      <c r="D330" s="82"/>
      <c r="E330" s="82"/>
      <c r="F330" s="82"/>
      <c r="G330" s="82"/>
      <c r="H330" s="82"/>
      <c r="I330" s="82"/>
      <c r="J330" s="82"/>
      <c r="K330" s="82"/>
      <c r="L330" s="82"/>
      <c r="M330" s="82"/>
      <c r="N330" s="82"/>
      <c r="O330" s="82"/>
      <c r="P330" s="82"/>
      <c r="Q330" s="82"/>
      <c r="R330" s="82"/>
      <c r="S330" s="82"/>
      <c r="T330" s="82"/>
      <c r="U330" s="82"/>
      <c r="V330" s="83"/>
    </row>
    <row r="331" spans="1:22" s="66" customFormat="1" ht="39" customHeight="1">
      <c r="A331" s="216"/>
      <c r="C331" s="82"/>
      <c r="D331" s="82"/>
      <c r="E331" s="82"/>
      <c r="F331" s="82"/>
      <c r="G331" s="82"/>
      <c r="H331" s="82"/>
      <c r="I331" s="82"/>
      <c r="J331" s="82"/>
      <c r="K331" s="82"/>
      <c r="L331" s="82"/>
      <c r="M331" s="82"/>
      <c r="N331" s="82"/>
      <c r="O331" s="82"/>
      <c r="P331" s="82"/>
      <c r="Q331" s="82"/>
      <c r="R331" s="82"/>
      <c r="S331" s="82"/>
      <c r="T331" s="82"/>
      <c r="U331" s="82"/>
      <c r="V331" s="83"/>
    </row>
    <row r="332" spans="1:22" s="66" customFormat="1" ht="39" customHeight="1">
      <c r="A332" s="216"/>
      <c r="C332" s="82"/>
      <c r="D332" s="82"/>
      <c r="E332" s="82"/>
      <c r="F332" s="82"/>
      <c r="G332" s="82"/>
      <c r="H332" s="82"/>
      <c r="I332" s="82"/>
      <c r="J332" s="82"/>
      <c r="K332" s="82"/>
      <c r="L332" s="82"/>
      <c r="M332" s="82"/>
      <c r="N332" s="82"/>
      <c r="O332" s="82"/>
      <c r="P332" s="82"/>
      <c r="Q332" s="82"/>
      <c r="R332" s="82"/>
      <c r="S332" s="82"/>
      <c r="T332" s="82"/>
      <c r="U332" s="82"/>
      <c r="V332" s="83"/>
    </row>
    <row r="333" spans="1:22" s="66" customFormat="1" ht="39" customHeight="1">
      <c r="A333" s="216"/>
      <c r="C333" s="82"/>
      <c r="D333" s="82"/>
      <c r="E333" s="82"/>
      <c r="F333" s="82"/>
      <c r="G333" s="82"/>
      <c r="H333" s="82"/>
      <c r="I333" s="82"/>
      <c r="J333" s="82"/>
      <c r="K333" s="82"/>
      <c r="L333" s="82"/>
      <c r="M333" s="82"/>
      <c r="N333" s="82"/>
      <c r="O333" s="82"/>
      <c r="P333" s="82"/>
      <c r="Q333" s="82"/>
      <c r="R333" s="82"/>
      <c r="S333" s="82"/>
      <c r="T333" s="82"/>
      <c r="U333" s="82"/>
      <c r="V333" s="83"/>
    </row>
    <row r="334" spans="1:22" s="66" customFormat="1" ht="39" customHeight="1">
      <c r="A334" s="216"/>
      <c r="C334" s="82"/>
      <c r="D334" s="82"/>
      <c r="E334" s="82"/>
      <c r="F334" s="82"/>
      <c r="G334" s="82"/>
      <c r="H334" s="82"/>
      <c r="I334" s="82"/>
      <c r="J334" s="82"/>
      <c r="K334" s="82"/>
      <c r="L334" s="82"/>
      <c r="M334" s="82"/>
      <c r="N334" s="82"/>
      <c r="O334" s="82"/>
      <c r="P334" s="82"/>
      <c r="Q334" s="82"/>
      <c r="R334" s="82"/>
      <c r="S334" s="82"/>
      <c r="T334" s="82"/>
      <c r="U334" s="82"/>
      <c r="V334" s="83"/>
    </row>
    <row r="335" spans="1:22" s="66" customFormat="1" ht="39" customHeight="1">
      <c r="A335" s="216"/>
      <c r="C335" s="82"/>
      <c r="D335" s="82"/>
      <c r="E335" s="82"/>
      <c r="F335" s="82"/>
      <c r="G335" s="82"/>
      <c r="H335" s="82"/>
      <c r="I335" s="82"/>
      <c r="J335" s="82"/>
      <c r="K335" s="82"/>
      <c r="L335" s="82"/>
      <c r="M335" s="82"/>
      <c r="N335" s="82"/>
      <c r="O335" s="82"/>
      <c r="P335" s="82"/>
      <c r="Q335" s="82"/>
      <c r="R335" s="82"/>
      <c r="S335" s="82"/>
      <c r="T335" s="82"/>
      <c r="U335" s="82"/>
      <c r="V335" s="83"/>
    </row>
    <row r="336" spans="1:22" s="66" customFormat="1" ht="39" customHeight="1">
      <c r="A336" s="216"/>
      <c r="C336" s="82"/>
      <c r="D336" s="82"/>
      <c r="E336" s="82"/>
      <c r="F336" s="82"/>
      <c r="G336" s="82"/>
      <c r="H336" s="82"/>
      <c r="I336" s="82"/>
      <c r="J336" s="82"/>
      <c r="K336" s="82"/>
      <c r="L336" s="82"/>
      <c r="M336" s="82"/>
      <c r="N336" s="82"/>
      <c r="O336" s="82"/>
      <c r="P336" s="82"/>
      <c r="Q336" s="82"/>
      <c r="R336" s="82"/>
      <c r="S336" s="82"/>
      <c r="T336" s="82"/>
      <c r="U336" s="82"/>
      <c r="V336" s="83"/>
    </row>
    <row r="337" spans="1:22" s="66" customFormat="1" ht="39" customHeight="1">
      <c r="A337" s="216"/>
      <c r="C337" s="82"/>
      <c r="D337" s="82"/>
      <c r="E337" s="82"/>
      <c r="F337" s="82"/>
      <c r="G337" s="82"/>
      <c r="H337" s="82"/>
      <c r="I337" s="82"/>
      <c r="J337" s="82"/>
      <c r="K337" s="82"/>
      <c r="L337" s="82"/>
      <c r="M337" s="82"/>
      <c r="N337" s="82"/>
      <c r="O337" s="82"/>
      <c r="P337" s="82"/>
      <c r="Q337" s="82"/>
      <c r="R337" s="82"/>
      <c r="S337" s="82"/>
      <c r="T337" s="82"/>
      <c r="U337" s="82"/>
      <c r="V337" s="83"/>
    </row>
    <row r="338" spans="1:22" s="66" customFormat="1" ht="39" customHeight="1">
      <c r="A338" s="216"/>
      <c r="C338" s="82"/>
      <c r="D338" s="82"/>
      <c r="E338" s="82"/>
      <c r="F338" s="82"/>
      <c r="G338" s="82"/>
      <c r="H338" s="82"/>
      <c r="I338" s="82"/>
      <c r="J338" s="82"/>
      <c r="K338" s="82"/>
      <c r="L338" s="82"/>
      <c r="M338" s="82"/>
      <c r="N338" s="82"/>
      <c r="O338" s="82"/>
      <c r="P338" s="82"/>
      <c r="Q338" s="82"/>
      <c r="R338" s="82"/>
      <c r="S338" s="82"/>
      <c r="T338" s="82"/>
      <c r="U338" s="82"/>
      <c r="V338" s="83"/>
    </row>
    <row r="339" spans="1:22" s="66" customFormat="1" ht="39" customHeight="1">
      <c r="A339" s="216"/>
      <c r="C339" s="82"/>
      <c r="D339" s="82"/>
      <c r="E339" s="82"/>
      <c r="F339" s="82"/>
      <c r="G339" s="82"/>
      <c r="H339" s="82"/>
      <c r="I339" s="82"/>
      <c r="J339" s="82"/>
      <c r="K339" s="82"/>
      <c r="L339" s="82"/>
      <c r="M339" s="82"/>
      <c r="N339" s="82"/>
      <c r="O339" s="82"/>
      <c r="P339" s="82"/>
      <c r="Q339" s="82"/>
      <c r="R339" s="82"/>
      <c r="S339" s="82"/>
      <c r="T339" s="82"/>
      <c r="U339" s="82"/>
      <c r="V339" s="83"/>
    </row>
    <row r="340" spans="1:22" s="66" customFormat="1" ht="39" customHeight="1">
      <c r="A340" s="216"/>
      <c r="C340" s="82"/>
      <c r="D340" s="82"/>
      <c r="E340" s="82"/>
      <c r="F340" s="82"/>
      <c r="G340" s="82"/>
      <c r="H340" s="82"/>
      <c r="I340" s="82"/>
      <c r="J340" s="82"/>
      <c r="K340" s="82"/>
      <c r="L340" s="82"/>
      <c r="M340" s="82"/>
      <c r="N340" s="82"/>
      <c r="O340" s="82"/>
      <c r="P340" s="82"/>
      <c r="Q340" s="82"/>
      <c r="R340" s="82"/>
      <c r="S340" s="82"/>
      <c r="T340" s="82"/>
      <c r="U340" s="82"/>
      <c r="V340" s="83"/>
    </row>
    <row r="341" spans="1:22" s="66" customFormat="1" ht="39" customHeight="1">
      <c r="A341" s="216"/>
      <c r="C341" s="82"/>
      <c r="D341" s="82"/>
      <c r="E341" s="82"/>
      <c r="F341" s="82"/>
      <c r="G341" s="82"/>
      <c r="H341" s="82"/>
      <c r="I341" s="82"/>
      <c r="J341" s="82"/>
      <c r="K341" s="82"/>
      <c r="L341" s="82"/>
      <c r="M341" s="82"/>
      <c r="N341" s="82"/>
      <c r="O341" s="82"/>
      <c r="P341" s="82"/>
      <c r="Q341" s="82"/>
      <c r="R341" s="82"/>
      <c r="S341" s="82"/>
      <c r="T341" s="82"/>
      <c r="U341" s="82"/>
      <c r="V341" s="83"/>
    </row>
    <row r="342" spans="1:22" s="66" customFormat="1" ht="39" customHeight="1">
      <c r="A342" s="216"/>
      <c r="C342" s="82"/>
      <c r="D342" s="82"/>
      <c r="E342" s="82"/>
      <c r="F342" s="82"/>
      <c r="G342" s="82"/>
      <c r="H342" s="82"/>
      <c r="I342" s="82"/>
      <c r="J342" s="82"/>
      <c r="K342" s="82"/>
      <c r="L342" s="82"/>
      <c r="M342" s="82"/>
      <c r="N342" s="82"/>
      <c r="O342" s="82"/>
      <c r="P342" s="82"/>
      <c r="Q342" s="82"/>
      <c r="R342" s="82"/>
      <c r="S342" s="82"/>
      <c r="T342" s="82"/>
      <c r="U342" s="82"/>
      <c r="V342" s="83"/>
    </row>
    <row r="343" spans="1:22" s="66" customFormat="1" ht="39" customHeight="1">
      <c r="A343" s="216"/>
      <c r="C343" s="82"/>
      <c r="D343" s="82"/>
      <c r="E343" s="82"/>
      <c r="F343" s="82"/>
      <c r="G343" s="82"/>
      <c r="H343" s="82"/>
      <c r="I343" s="82"/>
      <c r="J343" s="82"/>
      <c r="K343" s="82"/>
      <c r="L343" s="82"/>
      <c r="M343" s="82"/>
      <c r="N343" s="82"/>
      <c r="O343" s="82"/>
      <c r="P343" s="82"/>
      <c r="Q343" s="82"/>
      <c r="R343" s="82"/>
      <c r="S343" s="82"/>
      <c r="T343" s="82"/>
      <c r="U343" s="82"/>
      <c r="V343" s="83"/>
    </row>
    <row r="344" spans="1:22" s="66" customFormat="1" ht="39" customHeight="1">
      <c r="A344" s="216"/>
      <c r="C344" s="82"/>
      <c r="D344" s="82"/>
      <c r="E344" s="82"/>
      <c r="F344" s="82"/>
      <c r="G344" s="82"/>
      <c r="H344" s="82"/>
      <c r="I344" s="82"/>
      <c r="J344" s="82"/>
      <c r="K344" s="82"/>
      <c r="L344" s="82"/>
      <c r="M344" s="82"/>
      <c r="N344" s="82"/>
      <c r="O344" s="82"/>
      <c r="P344" s="82"/>
      <c r="Q344" s="82"/>
      <c r="R344" s="82"/>
      <c r="S344" s="82"/>
      <c r="T344" s="82"/>
      <c r="U344" s="82"/>
      <c r="V344" s="83"/>
    </row>
    <row r="345" spans="1:22" s="66" customFormat="1" ht="39" customHeight="1">
      <c r="A345" s="216"/>
      <c r="C345" s="82"/>
      <c r="D345" s="82"/>
      <c r="E345" s="82"/>
      <c r="F345" s="82"/>
      <c r="G345" s="82"/>
      <c r="H345" s="82"/>
      <c r="I345" s="82"/>
      <c r="J345" s="82"/>
      <c r="K345" s="82"/>
      <c r="L345" s="82"/>
      <c r="M345" s="82"/>
      <c r="N345" s="82"/>
      <c r="O345" s="82"/>
      <c r="P345" s="82"/>
      <c r="Q345" s="82"/>
      <c r="R345" s="82"/>
      <c r="S345" s="82"/>
      <c r="T345" s="82"/>
      <c r="U345" s="82"/>
      <c r="V345" s="83"/>
    </row>
    <row r="346" spans="1:22" s="66" customFormat="1" ht="39" customHeight="1">
      <c r="A346" s="216"/>
      <c r="C346" s="82"/>
      <c r="D346" s="82"/>
      <c r="E346" s="82"/>
      <c r="F346" s="82"/>
      <c r="G346" s="82"/>
      <c r="H346" s="82"/>
      <c r="I346" s="82"/>
      <c r="J346" s="82"/>
      <c r="K346" s="82"/>
      <c r="L346" s="82"/>
      <c r="M346" s="82"/>
      <c r="N346" s="82"/>
      <c r="O346" s="82"/>
      <c r="P346" s="82"/>
      <c r="Q346" s="82"/>
      <c r="R346" s="82"/>
      <c r="S346" s="82"/>
      <c r="T346" s="82"/>
      <c r="U346" s="82"/>
      <c r="V346" s="83"/>
    </row>
    <row r="347" spans="1:22" s="66" customFormat="1" ht="39" customHeight="1">
      <c r="A347" s="216"/>
      <c r="C347" s="82"/>
      <c r="D347" s="82"/>
      <c r="E347" s="82"/>
      <c r="F347" s="82"/>
      <c r="G347" s="82"/>
      <c r="H347" s="82"/>
      <c r="I347" s="82"/>
      <c r="J347" s="82"/>
      <c r="K347" s="82"/>
      <c r="L347" s="82"/>
      <c r="M347" s="82"/>
      <c r="N347" s="82"/>
      <c r="O347" s="82"/>
      <c r="P347" s="82"/>
      <c r="Q347" s="82"/>
      <c r="R347" s="82"/>
      <c r="S347" s="82"/>
      <c r="T347" s="82"/>
      <c r="U347" s="82"/>
      <c r="V347" s="83"/>
    </row>
    <row r="348" spans="1:22" s="66" customFormat="1" ht="39" customHeight="1">
      <c r="A348" s="216"/>
      <c r="C348" s="82"/>
      <c r="D348" s="82"/>
      <c r="E348" s="82"/>
      <c r="F348" s="82"/>
      <c r="G348" s="82"/>
      <c r="H348" s="82"/>
      <c r="I348" s="82"/>
      <c r="J348" s="82"/>
      <c r="K348" s="82"/>
      <c r="L348" s="82"/>
      <c r="M348" s="82"/>
      <c r="N348" s="82"/>
      <c r="O348" s="82"/>
      <c r="P348" s="82"/>
      <c r="Q348" s="82"/>
      <c r="R348" s="82"/>
      <c r="S348" s="82"/>
      <c r="T348" s="82"/>
      <c r="U348" s="82"/>
      <c r="V348" s="83"/>
    </row>
    <row r="349" spans="1:22" s="66" customFormat="1" ht="39" customHeight="1">
      <c r="A349" s="216"/>
      <c r="C349" s="82"/>
      <c r="D349" s="82"/>
      <c r="E349" s="82"/>
      <c r="F349" s="82"/>
      <c r="G349" s="82"/>
      <c r="H349" s="82"/>
      <c r="I349" s="82"/>
      <c r="J349" s="82"/>
      <c r="K349" s="82"/>
      <c r="L349" s="82"/>
      <c r="M349" s="82"/>
      <c r="N349" s="82"/>
      <c r="O349" s="82"/>
      <c r="P349" s="82"/>
      <c r="Q349" s="82"/>
      <c r="R349" s="82"/>
      <c r="S349" s="82"/>
      <c r="T349" s="82"/>
      <c r="U349" s="82"/>
      <c r="V349" s="83"/>
    </row>
    <row r="350" spans="1:22" s="66" customFormat="1" ht="39" customHeight="1">
      <c r="A350" s="216"/>
      <c r="C350" s="82"/>
      <c r="D350" s="82"/>
      <c r="E350" s="82"/>
      <c r="F350" s="82"/>
      <c r="G350" s="82"/>
      <c r="H350" s="82"/>
      <c r="I350" s="82"/>
      <c r="J350" s="82"/>
      <c r="K350" s="82"/>
      <c r="L350" s="82"/>
      <c r="M350" s="82"/>
      <c r="N350" s="82"/>
      <c r="O350" s="82"/>
      <c r="P350" s="82"/>
      <c r="Q350" s="82"/>
      <c r="R350" s="82"/>
      <c r="S350" s="82"/>
      <c r="T350" s="82"/>
      <c r="U350" s="82"/>
      <c r="V350" s="83"/>
    </row>
    <row r="351" spans="1:22" s="66" customFormat="1" ht="39" customHeight="1">
      <c r="A351" s="216"/>
      <c r="C351" s="82"/>
      <c r="D351" s="82"/>
      <c r="E351" s="82"/>
      <c r="F351" s="82"/>
      <c r="G351" s="82"/>
      <c r="H351" s="82"/>
      <c r="I351" s="82"/>
      <c r="J351" s="82"/>
      <c r="K351" s="82"/>
      <c r="L351" s="82"/>
      <c r="M351" s="82"/>
      <c r="N351" s="82"/>
      <c r="O351" s="82"/>
      <c r="P351" s="82"/>
      <c r="Q351" s="82"/>
      <c r="R351" s="82"/>
      <c r="S351" s="82"/>
      <c r="T351" s="82"/>
      <c r="U351" s="82"/>
      <c r="V351" s="83"/>
    </row>
    <row r="352" spans="1:22" s="66" customFormat="1" ht="39" customHeight="1">
      <c r="A352" s="216"/>
      <c r="C352" s="82"/>
      <c r="D352" s="82"/>
      <c r="E352" s="82"/>
      <c r="F352" s="82"/>
      <c r="G352" s="82"/>
      <c r="H352" s="82"/>
      <c r="I352" s="82"/>
      <c r="J352" s="82"/>
      <c r="K352" s="82"/>
      <c r="L352" s="82"/>
      <c r="M352" s="82"/>
      <c r="N352" s="82"/>
      <c r="O352" s="82"/>
      <c r="P352" s="82"/>
      <c r="Q352" s="82"/>
      <c r="R352" s="82"/>
      <c r="S352" s="82"/>
      <c r="T352" s="82"/>
      <c r="U352" s="82"/>
      <c r="V352" s="83"/>
    </row>
    <row r="353" spans="1:22" s="66" customFormat="1" ht="39" customHeight="1">
      <c r="A353" s="216"/>
      <c r="C353" s="82"/>
      <c r="D353" s="82"/>
      <c r="E353" s="82"/>
      <c r="F353" s="82"/>
      <c r="G353" s="82"/>
      <c r="H353" s="82"/>
      <c r="I353" s="82"/>
      <c r="J353" s="82"/>
      <c r="K353" s="82"/>
      <c r="L353" s="82"/>
      <c r="M353" s="82"/>
      <c r="N353" s="82"/>
      <c r="O353" s="82"/>
      <c r="P353" s="82"/>
      <c r="Q353" s="82"/>
      <c r="R353" s="82"/>
      <c r="S353" s="82"/>
      <c r="T353" s="82"/>
      <c r="U353" s="82"/>
      <c r="V353" s="83"/>
    </row>
    <row r="354" spans="1:22" s="66" customFormat="1" ht="39" customHeight="1">
      <c r="A354" s="216"/>
      <c r="C354" s="82"/>
      <c r="D354" s="82"/>
      <c r="E354" s="82"/>
      <c r="F354" s="82"/>
      <c r="G354" s="82"/>
      <c r="H354" s="82"/>
      <c r="I354" s="82"/>
      <c r="J354" s="82"/>
      <c r="K354" s="82"/>
      <c r="L354" s="82"/>
      <c r="M354" s="82"/>
      <c r="N354" s="82"/>
      <c r="O354" s="82"/>
      <c r="P354" s="82"/>
      <c r="Q354" s="82"/>
      <c r="R354" s="82"/>
      <c r="S354" s="82"/>
      <c r="T354" s="82"/>
      <c r="U354" s="82"/>
      <c r="V354" s="83"/>
    </row>
    <row r="355" spans="1:22" s="66" customFormat="1" ht="39" customHeight="1">
      <c r="A355" s="216"/>
      <c r="C355" s="82"/>
      <c r="D355" s="82"/>
      <c r="E355" s="82"/>
      <c r="F355" s="82"/>
      <c r="G355" s="82"/>
      <c r="H355" s="82"/>
      <c r="I355" s="82"/>
      <c r="J355" s="82"/>
      <c r="K355" s="82"/>
      <c r="L355" s="82"/>
      <c r="M355" s="82"/>
      <c r="N355" s="82"/>
      <c r="O355" s="82"/>
      <c r="P355" s="82"/>
      <c r="Q355" s="82"/>
      <c r="R355" s="82"/>
      <c r="S355" s="82"/>
      <c r="T355" s="82"/>
      <c r="U355" s="82"/>
      <c r="V355" s="83"/>
    </row>
    <row r="356" spans="1:22" s="66" customFormat="1" ht="39" customHeight="1">
      <c r="A356" s="216"/>
      <c r="C356" s="82"/>
      <c r="D356" s="82"/>
      <c r="E356" s="82"/>
      <c r="F356" s="82"/>
      <c r="G356" s="82"/>
      <c r="H356" s="82"/>
      <c r="I356" s="82"/>
      <c r="J356" s="82"/>
      <c r="K356" s="82"/>
      <c r="L356" s="82"/>
      <c r="M356" s="82"/>
      <c r="N356" s="82"/>
      <c r="O356" s="82"/>
      <c r="P356" s="82"/>
      <c r="Q356" s="82"/>
      <c r="R356" s="82"/>
      <c r="S356" s="82"/>
      <c r="T356" s="82"/>
      <c r="U356" s="82"/>
      <c r="V356" s="83"/>
    </row>
    <row r="357" spans="1:22" s="66" customFormat="1" ht="39" customHeight="1">
      <c r="A357" s="216"/>
      <c r="C357" s="82"/>
      <c r="D357" s="82"/>
      <c r="E357" s="82"/>
      <c r="F357" s="82"/>
      <c r="G357" s="82"/>
      <c r="H357" s="82"/>
      <c r="I357" s="82"/>
      <c r="J357" s="82"/>
      <c r="K357" s="82"/>
      <c r="L357" s="82"/>
      <c r="M357" s="82"/>
      <c r="N357" s="82"/>
      <c r="O357" s="82"/>
      <c r="P357" s="82"/>
      <c r="Q357" s="82"/>
      <c r="R357" s="82"/>
      <c r="S357" s="82"/>
      <c r="T357" s="82"/>
      <c r="U357" s="82"/>
      <c r="V357" s="83"/>
    </row>
    <row r="358" spans="1:22" s="66" customFormat="1" ht="39" customHeight="1">
      <c r="A358" s="216"/>
      <c r="C358" s="82"/>
      <c r="D358" s="82"/>
      <c r="E358" s="82"/>
      <c r="F358" s="82"/>
      <c r="G358" s="82"/>
      <c r="H358" s="82"/>
      <c r="I358" s="82"/>
      <c r="J358" s="82"/>
      <c r="K358" s="82"/>
      <c r="L358" s="82"/>
      <c r="M358" s="82"/>
      <c r="N358" s="82"/>
      <c r="O358" s="82"/>
      <c r="P358" s="82"/>
      <c r="Q358" s="82"/>
      <c r="R358" s="82"/>
      <c r="S358" s="82"/>
      <c r="T358" s="82"/>
      <c r="U358" s="82"/>
      <c r="V358" s="83"/>
    </row>
    <row r="359" spans="1:22" s="66" customFormat="1" ht="39" customHeight="1">
      <c r="A359" s="216"/>
      <c r="C359" s="82"/>
      <c r="D359" s="82"/>
      <c r="E359" s="82"/>
      <c r="F359" s="82"/>
      <c r="G359" s="82"/>
      <c r="H359" s="82"/>
      <c r="I359" s="82"/>
      <c r="J359" s="82"/>
      <c r="K359" s="82"/>
      <c r="L359" s="82"/>
      <c r="M359" s="82"/>
      <c r="N359" s="82"/>
      <c r="O359" s="82"/>
      <c r="P359" s="82"/>
      <c r="Q359" s="82"/>
      <c r="R359" s="82"/>
      <c r="S359" s="82"/>
      <c r="T359" s="82"/>
      <c r="U359" s="82"/>
      <c r="V359" s="83"/>
    </row>
    <row r="360" spans="1:22" s="66" customFormat="1" ht="39" customHeight="1">
      <c r="A360" s="216"/>
      <c r="C360" s="82"/>
      <c r="D360" s="82"/>
      <c r="E360" s="82"/>
      <c r="F360" s="82"/>
      <c r="G360" s="82"/>
      <c r="H360" s="82"/>
      <c r="I360" s="82"/>
      <c r="J360" s="82"/>
      <c r="K360" s="82"/>
      <c r="L360" s="82"/>
      <c r="M360" s="82"/>
      <c r="N360" s="82"/>
      <c r="O360" s="82"/>
      <c r="P360" s="82"/>
      <c r="Q360" s="82"/>
      <c r="R360" s="82"/>
      <c r="S360" s="82"/>
      <c r="T360" s="82"/>
      <c r="U360" s="82"/>
      <c r="V360" s="83"/>
    </row>
    <row r="361" spans="1:22" s="66" customFormat="1" ht="39" customHeight="1">
      <c r="A361" s="216"/>
      <c r="C361" s="82"/>
      <c r="D361" s="82"/>
      <c r="E361" s="82"/>
      <c r="F361" s="82"/>
      <c r="G361" s="82"/>
      <c r="H361" s="82"/>
      <c r="I361" s="82"/>
      <c r="J361" s="82"/>
      <c r="K361" s="82"/>
      <c r="L361" s="82"/>
      <c r="M361" s="82"/>
      <c r="N361" s="82"/>
      <c r="O361" s="82"/>
      <c r="P361" s="82"/>
      <c r="Q361" s="82"/>
      <c r="R361" s="82"/>
      <c r="S361" s="82"/>
      <c r="T361" s="82"/>
      <c r="U361" s="82"/>
      <c r="V361" s="83"/>
    </row>
    <row r="362" spans="1:22" s="66" customFormat="1" ht="39" customHeight="1">
      <c r="A362" s="216"/>
      <c r="C362" s="82"/>
      <c r="D362" s="82"/>
      <c r="E362" s="82"/>
      <c r="F362" s="82"/>
      <c r="G362" s="82"/>
      <c r="H362" s="82"/>
      <c r="I362" s="82"/>
      <c r="J362" s="82"/>
      <c r="K362" s="82"/>
      <c r="L362" s="82"/>
      <c r="M362" s="82"/>
      <c r="N362" s="82"/>
      <c r="O362" s="82"/>
      <c r="P362" s="82"/>
      <c r="Q362" s="82"/>
      <c r="R362" s="82"/>
      <c r="S362" s="82"/>
      <c r="T362" s="82"/>
      <c r="U362" s="82"/>
      <c r="V362" s="83"/>
    </row>
    <row r="363" spans="1:22" s="66" customFormat="1" ht="39" customHeight="1">
      <c r="A363" s="216"/>
      <c r="C363" s="82"/>
      <c r="D363" s="82"/>
      <c r="E363" s="82"/>
      <c r="F363" s="82"/>
      <c r="G363" s="82"/>
      <c r="H363" s="82"/>
      <c r="I363" s="82"/>
      <c r="J363" s="82"/>
      <c r="K363" s="82"/>
      <c r="L363" s="82"/>
      <c r="M363" s="82"/>
      <c r="N363" s="82"/>
      <c r="O363" s="82"/>
      <c r="P363" s="82"/>
      <c r="Q363" s="82"/>
      <c r="R363" s="82"/>
      <c r="S363" s="82"/>
      <c r="T363" s="82"/>
      <c r="U363" s="82"/>
      <c r="V363" s="83"/>
    </row>
    <row r="364" spans="1:22" s="66" customFormat="1" ht="39" customHeight="1">
      <c r="A364" s="216"/>
      <c r="C364" s="82"/>
      <c r="D364" s="82"/>
      <c r="E364" s="82"/>
      <c r="F364" s="82"/>
      <c r="G364" s="82"/>
      <c r="H364" s="82"/>
      <c r="I364" s="82"/>
      <c r="J364" s="82"/>
      <c r="K364" s="82"/>
      <c r="L364" s="82"/>
      <c r="M364" s="82"/>
      <c r="N364" s="82"/>
      <c r="O364" s="82"/>
      <c r="P364" s="82"/>
      <c r="Q364" s="82"/>
      <c r="R364" s="82"/>
      <c r="S364" s="82"/>
      <c r="T364" s="82"/>
      <c r="U364" s="82"/>
      <c r="V364" s="83"/>
    </row>
    <row r="365" spans="1:22" s="66" customFormat="1" ht="39" customHeight="1">
      <c r="A365" s="216"/>
      <c r="C365" s="82"/>
      <c r="D365" s="82"/>
      <c r="E365" s="82"/>
      <c r="F365" s="82"/>
      <c r="G365" s="82"/>
      <c r="H365" s="82"/>
      <c r="I365" s="82"/>
      <c r="J365" s="82"/>
      <c r="K365" s="82"/>
      <c r="L365" s="82"/>
      <c r="M365" s="82"/>
      <c r="N365" s="82"/>
      <c r="O365" s="82"/>
      <c r="P365" s="82"/>
      <c r="Q365" s="82"/>
      <c r="R365" s="82"/>
      <c r="S365" s="82"/>
      <c r="T365" s="82"/>
      <c r="U365" s="82"/>
      <c r="V365" s="83"/>
    </row>
    <row r="366" spans="1:22" s="66" customFormat="1" ht="39" customHeight="1">
      <c r="A366" s="216"/>
      <c r="C366" s="82"/>
      <c r="D366" s="82"/>
      <c r="E366" s="82"/>
      <c r="F366" s="82"/>
      <c r="G366" s="82"/>
      <c r="H366" s="82"/>
      <c r="I366" s="82"/>
      <c r="J366" s="82"/>
      <c r="K366" s="82"/>
      <c r="L366" s="82"/>
      <c r="M366" s="82"/>
      <c r="N366" s="82"/>
      <c r="O366" s="82"/>
      <c r="P366" s="82"/>
      <c r="Q366" s="82"/>
      <c r="R366" s="82"/>
      <c r="S366" s="82"/>
      <c r="T366" s="82"/>
      <c r="U366" s="82"/>
      <c r="V366" s="83"/>
    </row>
    <row r="367" spans="1:22" s="66" customFormat="1" ht="39" customHeight="1">
      <c r="A367" s="216"/>
      <c r="C367" s="82"/>
      <c r="D367" s="82"/>
      <c r="E367" s="82"/>
      <c r="F367" s="82"/>
      <c r="G367" s="82"/>
      <c r="H367" s="82"/>
      <c r="I367" s="82"/>
      <c r="J367" s="82"/>
      <c r="K367" s="82"/>
      <c r="L367" s="82"/>
      <c r="M367" s="82"/>
      <c r="N367" s="82"/>
      <c r="O367" s="82"/>
      <c r="P367" s="82"/>
      <c r="Q367" s="82"/>
      <c r="R367" s="82"/>
      <c r="S367" s="82"/>
      <c r="T367" s="82"/>
      <c r="U367" s="82"/>
      <c r="V367" s="83"/>
    </row>
    <row r="368" spans="1:22" s="66" customFormat="1" ht="39" customHeight="1">
      <c r="A368" s="216"/>
      <c r="C368" s="82"/>
      <c r="D368" s="82"/>
      <c r="E368" s="82"/>
      <c r="F368" s="82"/>
      <c r="G368" s="82"/>
      <c r="H368" s="82"/>
      <c r="I368" s="82"/>
      <c r="J368" s="82"/>
      <c r="K368" s="82"/>
      <c r="L368" s="82"/>
      <c r="M368" s="82"/>
      <c r="N368" s="82"/>
      <c r="O368" s="82"/>
      <c r="P368" s="82"/>
      <c r="Q368" s="82"/>
      <c r="R368" s="82"/>
      <c r="S368" s="82"/>
      <c r="T368" s="82"/>
      <c r="U368" s="82"/>
      <c r="V368" s="83"/>
    </row>
    <row r="369" spans="1:22" s="66" customFormat="1" ht="39" customHeight="1">
      <c r="A369" s="216"/>
      <c r="C369" s="82"/>
      <c r="D369" s="82"/>
      <c r="E369" s="82"/>
      <c r="F369" s="82"/>
      <c r="G369" s="82"/>
      <c r="H369" s="82"/>
      <c r="I369" s="82"/>
      <c r="J369" s="82"/>
      <c r="K369" s="82"/>
      <c r="L369" s="82"/>
      <c r="M369" s="82"/>
      <c r="N369" s="82"/>
      <c r="O369" s="82"/>
      <c r="P369" s="82"/>
      <c r="Q369" s="82"/>
      <c r="R369" s="82"/>
      <c r="S369" s="82"/>
      <c r="T369" s="82"/>
      <c r="U369" s="82"/>
      <c r="V369" s="83"/>
    </row>
    <row r="370" spans="1:22" s="66" customFormat="1" ht="39" customHeight="1">
      <c r="A370" s="216"/>
      <c r="C370" s="82"/>
      <c r="D370" s="82"/>
      <c r="E370" s="82"/>
      <c r="F370" s="82"/>
      <c r="G370" s="82"/>
      <c r="H370" s="82"/>
      <c r="I370" s="82"/>
      <c r="J370" s="82"/>
      <c r="K370" s="82"/>
      <c r="L370" s="82"/>
      <c r="M370" s="82"/>
      <c r="N370" s="82"/>
      <c r="O370" s="82"/>
      <c r="P370" s="82"/>
      <c r="Q370" s="82"/>
      <c r="R370" s="82"/>
      <c r="S370" s="82"/>
      <c r="T370" s="82"/>
      <c r="U370" s="82"/>
      <c r="V370" s="83"/>
    </row>
    <row r="371" spans="1:22" s="66" customFormat="1" ht="39" customHeight="1">
      <c r="A371" s="216"/>
      <c r="C371" s="82"/>
      <c r="D371" s="82"/>
      <c r="E371" s="82"/>
      <c r="F371" s="82"/>
      <c r="G371" s="82"/>
      <c r="H371" s="82"/>
      <c r="I371" s="82"/>
      <c r="J371" s="82"/>
      <c r="K371" s="82"/>
      <c r="L371" s="82"/>
      <c r="M371" s="82"/>
      <c r="N371" s="82"/>
      <c r="O371" s="82"/>
      <c r="P371" s="82"/>
      <c r="Q371" s="82"/>
      <c r="R371" s="82"/>
      <c r="S371" s="82"/>
      <c r="T371" s="82"/>
      <c r="U371" s="82"/>
      <c r="V371" s="83"/>
    </row>
    <row r="372" spans="1:22" s="66" customFormat="1" ht="39" customHeight="1">
      <c r="A372" s="216"/>
      <c r="C372" s="82"/>
      <c r="D372" s="82"/>
      <c r="E372" s="82"/>
      <c r="F372" s="82"/>
      <c r="G372" s="82"/>
      <c r="H372" s="82"/>
      <c r="I372" s="82"/>
      <c r="J372" s="82"/>
      <c r="K372" s="82"/>
      <c r="L372" s="82"/>
      <c r="M372" s="82"/>
      <c r="N372" s="82"/>
      <c r="O372" s="82"/>
      <c r="P372" s="82"/>
      <c r="Q372" s="82"/>
      <c r="R372" s="82"/>
      <c r="S372" s="82"/>
      <c r="T372" s="82"/>
      <c r="U372" s="82"/>
      <c r="V372" s="83"/>
    </row>
    <row r="373" spans="1:22" s="66" customFormat="1" ht="39" customHeight="1">
      <c r="A373" s="216"/>
      <c r="C373" s="82"/>
      <c r="D373" s="82"/>
      <c r="E373" s="82"/>
      <c r="F373" s="82"/>
      <c r="G373" s="82"/>
      <c r="H373" s="82"/>
      <c r="I373" s="82"/>
      <c r="J373" s="82"/>
      <c r="K373" s="82"/>
      <c r="L373" s="82"/>
      <c r="M373" s="82"/>
      <c r="N373" s="82"/>
      <c r="O373" s="82"/>
      <c r="P373" s="82"/>
      <c r="Q373" s="82"/>
      <c r="R373" s="82"/>
      <c r="S373" s="82"/>
      <c r="T373" s="82"/>
      <c r="U373" s="82"/>
      <c r="V373" s="83"/>
    </row>
    <row r="374" spans="1:22" s="66" customFormat="1" ht="39" customHeight="1">
      <c r="A374" s="216"/>
      <c r="C374" s="82"/>
      <c r="D374" s="82"/>
      <c r="E374" s="82"/>
      <c r="F374" s="82"/>
      <c r="G374" s="82"/>
      <c r="H374" s="82"/>
      <c r="I374" s="82"/>
      <c r="J374" s="82"/>
      <c r="K374" s="82"/>
      <c r="L374" s="82"/>
      <c r="M374" s="82"/>
      <c r="N374" s="82"/>
      <c r="O374" s="82"/>
      <c r="P374" s="82"/>
      <c r="Q374" s="82"/>
      <c r="R374" s="82"/>
      <c r="S374" s="82"/>
      <c r="T374" s="82"/>
      <c r="U374" s="82"/>
      <c r="V374" s="83"/>
    </row>
    <row r="375" spans="1:22" s="66" customFormat="1" ht="39" customHeight="1">
      <c r="A375" s="216"/>
      <c r="C375" s="82"/>
      <c r="D375" s="82"/>
      <c r="E375" s="82"/>
      <c r="F375" s="82"/>
      <c r="G375" s="82"/>
      <c r="H375" s="82"/>
      <c r="I375" s="82"/>
      <c r="J375" s="82"/>
      <c r="K375" s="82"/>
      <c r="L375" s="82"/>
      <c r="M375" s="82"/>
      <c r="N375" s="82"/>
      <c r="O375" s="82"/>
      <c r="P375" s="82"/>
      <c r="Q375" s="82"/>
      <c r="R375" s="82"/>
      <c r="S375" s="82"/>
      <c r="T375" s="82"/>
      <c r="U375" s="82"/>
      <c r="V375" s="83"/>
    </row>
    <row r="376" spans="1:22" s="66" customFormat="1" ht="39" customHeight="1">
      <c r="A376" s="216"/>
      <c r="C376" s="82"/>
      <c r="D376" s="82"/>
      <c r="E376" s="82"/>
      <c r="F376" s="82"/>
      <c r="G376" s="82"/>
      <c r="H376" s="82"/>
      <c r="I376" s="82"/>
      <c r="J376" s="82"/>
      <c r="K376" s="82"/>
      <c r="L376" s="82"/>
      <c r="M376" s="82"/>
      <c r="N376" s="82"/>
      <c r="O376" s="82"/>
      <c r="P376" s="82"/>
      <c r="Q376" s="82"/>
      <c r="R376" s="82"/>
      <c r="S376" s="82"/>
      <c r="T376" s="82"/>
      <c r="U376" s="82"/>
      <c r="V376" s="83"/>
    </row>
    <row r="377" spans="1:22" s="66" customFormat="1" ht="39" customHeight="1">
      <c r="A377" s="216"/>
      <c r="C377" s="82"/>
      <c r="D377" s="82"/>
      <c r="E377" s="82"/>
      <c r="F377" s="82"/>
      <c r="G377" s="82"/>
      <c r="H377" s="82"/>
      <c r="I377" s="82"/>
      <c r="J377" s="82"/>
      <c r="K377" s="82"/>
      <c r="L377" s="82"/>
      <c r="M377" s="82"/>
      <c r="N377" s="82"/>
      <c r="O377" s="82"/>
      <c r="P377" s="82"/>
      <c r="Q377" s="82"/>
      <c r="R377" s="82"/>
      <c r="S377" s="82"/>
      <c r="T377" s="82"/>
      <c r="U377" s="82"/>
      <c r="V377" s="83"/>
    </row>
    <row r="378" spans="1:22" s="66" customFormat="1" ht="39" customHeight="1">
      <c r="A378" s="216"/>
      <c r="C378" s="82"/>
      <c r="D378" s="82"/>
      <c r="E378" s="82"/>
      <c r="F378" s="82"/>
      <c r="G378" s="82"/>
      <c r="H378" s="82"/>
      <c r="I378" s="82"/>
      <c r="J378" s="82"/>
      <c r="K378" s="82"/>
      <c r="L378" s="82"/>
      <c r="M378" s="82"/>
      <c r="N378" s="82"/>
      <c r="O378" s="82"/>
      <c r="P378" s="82"/>
      <c r="Q378" s="82"/>
      <c r="R378" s="82"/>
      <c r="S378" s="82"/>
      <c r="T378" s="82"/>
      <c r="U378" s="82"/>
      <c r="V378" s="83"/>
    </row>
    <row r="379" spans="1:22" s="66" customFormat="1" ht="39" customHeight="1">
      <c r="A379" s="216"/>
      <c r="C379" s="82"/>
      <c r="D379" s="82"/>
      <c r="E379" s="82"/>
      <c r="F379" s="82"/>
      <c r="G379" s="82"/>
      <c r="H379" s="82"/>
      <c r="I379" s="82"/>
      <c r="J379" s="82"/>
      <c r="K379" s="82"/>
      <c r="L379" s="82"/>
      <c r="M379" s="82"/>
      <c r="N379" s="82"/>
      <c r="O379" s="82"/>
      <c r="P379" s="82"/>
      <c r="Q379" s="82"/>
      <c r="R379" s="82"/>
      <c r="S379" s="82"/>
      <c r="T379" s="82"/>
      <c r="U379" s="82"/>
      <c r="V379" s="83"/>
    </row>
    <row r="380" spans="1:22" s="66" customFormat="1" ht="39" customHeight="1">
      <c r="A380" s="216"/>
      <c r="C380" s="82"/>
      <c r="D380" s="82"/>
      <c r="E380" s="82"/>
      <c r="F380" s="82"/>
      <c r="G380" s="82"/>
      <c r="H380" s="82"/>
      <c r="I380" s="82"/>
      <c r="J380" s="82"/>
      <c r="K380" s="82"/>
      <c r="L380" s="82"/>
      <c r="M380" s="82"/>
      <c r="N380" s="82"/>
      <c r="O380" s="82"/>
      <c r="P380" s="82"/>
      <c r="Q380" s="82"/>
      <c r="R380" s="82"/>
      <c r="S380" s="82"/>
      <c r="T380" s="82"/>
      <c r="U380" s="82"/>
      <c r="V380" s="83"/>
    </row>
    <row r="381" spans="1:22" s="66" customFormat="1" ht="39" customHeight="1">
      <c r="A381" s="216"/>
      <c r="C381" s="82"/>
      <c r="D381" s="82"/>
      <c r="E381" s="82"/>
      <c r="F381" s="82"/>
      <c r="G381" s="82"/>
      <c r="H381" s="82"/>
      <c r="I381" s="82"/>
      <c r="J381" s="82"/>
      <c r="K381" s="82"/>
      <c r="L381" s="82"/>
      <c r="M381" s="82"/>
      <c r="N381" s="82"/>
      <c r="O381" s="82"/>
      <c r="P381" s="82"/>
      <c r="Q381" s="82"/>
      <c r="R381" s="82"/>
      <c r="S381" s="82"/>
      <c r="T381" s="82"/>
      <c r="U381" s="82"/>
      <c r="V381" s="83"/>
    </row>
    <row r="382" spans="1:22" s="66" customFormat="1" ht="39" customHeight="1">
      <c r="A382" s="216"/>
      <c r="C382" s="82"/>
      <c r="D382" s="82"/>
      <c r="E382" s="82"/>
      <c r="F382" s="82"/>
      <c r="G382" s="82"/>
      <c r="H382" s="82"/>
      <c r="I382" s="82"/>
      <c r="J382" s="82"/>
      <c r="K382" s="82"/>
      <c r="L382" s="82"/>
      <c r="M382" s="82"/>
      <c r="N382" s="82"/>
      <c r="O382" s="82"/>
      <c r="P382" s="82"/>
      <c r="Q382" s="82"/>
      <c r="R382" s="82"/>
      <c r="S382" s="82"/>
      <c r="T382" s="82"/>
      <c r="U382" s="82"/>
      <c r="V382" s="83"/>
    </row>
    <row r="383" spans="1:22" s="66" customFormat="1" ht="39" customHeight="1">
      <c r="A383" s="216"/>
      <c r="C383" s="82"/>
      <c r="D383" s="82"/>
      <c r="E383" s="82"/>
      <c r="F383" s="82"/>
      <c r="G383" s="82"/>
      <c r="H383" s="82"/>
      <c r="I383" s="82"/>
      <c r="J383" s="82"/>
      <c r="K383" s="82"/>
      <c r="L383" s="82"/>
      <c r="M383" s="82"/>
      <c r="N383" s="82"/>
      <c r="O383" s="82"/>
      <c r="P383" s="82"/>
      <c r="Q383" s="82"/>
      <c r="R383" s="82"/>
      <c r="S383" s="82"/>
      <c r="T383" s="82"/>
      <c r="U383" s="82"/>
      <c r="V383" s="83"/>
    </row>
    <row r="384" spans="1:22" s="66" customFormat="1" ht="39" customHeight="1">
      <c r="A384" s="216"/>
      <c r="C384" s="82"/>
      <c r="D384" s="82"/>
      <c r="E384" s="82"/>
      <c r="F384" s="82"/>
      <c r="G384" s="82"/>
      <c r="H384" s="82"/>
      <c r="I384" s="82"/>
      <c r="J384" s="82"/>
      <c r="K384" s="82"/>
      <c r="L384" s="82"/>
      <c r="M384" s="82"/>
      <c r="N384" s="82"/>
      <c r="O384" s="82"/>
      <c r="P384" s="82"/>
      <c r="Q384" s="82"/>
      <c r="R384" s="82"/>
      <c r="S384" s="82"/>
      <c r="T384" s="82"/>
      <c r="U384" s="82"/>
      <c r="V384" s="83"/>
    </row>
    <row r="385" spans="1:22" s="66" customFormat="1" ht="39" customHeight="1">
      <c r="A385" s="216"/>
      <c r="C385" s="82"/>
      <c r="D385" s="82"/>
      <c r="E385" s="82"/>
      <c r="F385" s="82"/>
      <c r="G385" s="82"/>
      <c r="H385" s="82"/>
      <c r="I385" s="82"/>
      <c r="J385" s="82"/>
      <c r="K385" s="82"/>
      <c r="L385" s="82"/>
      <c r="M385" s="82"/>
      <c r="N385" s="82"/>
      <c r="O385" s="82"/>
      <c r="P385" s="82"/>
      <c r="Q385" s="82"/>
      <c r="R385" s="82"/>
      <c r="S385" s="82"/>
      <c r="T385" s="82"/>
      <c r="U385" s="82"/>
      <c r="V385" s="83"/>
    </row>
    <row r="386" spans="1:22" s="66" customFormat="1" ht="39" customHeight="1">
      <c r="A386" s="216"/>
      <c r="C386" s="82"/>
      <c r="D386" s="82"/>
      <c r="E386" s="82"/>
      <c r="F386" s="82"/>
      <c r="G386" s="82"/>
      <c r="H386" s="82"/>
      <c r="I386" s="82"/>
      <c r="J386" s="82"/>
      <c r="K386" s="82"/>
      <c r="L386" s="82"/>
      <c r="M386" s="82"/>
      <c r="N386" s="82"/>
      <c r="O386" s="82"/>
      <c r="P386" s="82"/>
      <c r="Q386" s="82"/>
      <c r="R386" s="82"/>
      <c r="S386" s="82"/>
      <c r="T386" s="82"/>
      <c r="U386" s="82"/>
      <c r="V386" s="83"/>
    </row>
    <row r="387" spans="1:22" s="66" customFormat="1" ht="39" customHeight="1">
      <c r="A387" s="216"/>
      <c r="C387" s="82"/>
      <c r="D387" s="82"/>
      <c r="E387" s="82"/>
      <c r="F387" s="82"/>
      <c r="G387" s="82"/>
      <c r="H387" s="82"/>
      <c r="I387" s="82"/>
      <c r="J387" s="82"/>
      <c r="K387" s="82"/>
      <c r="L387" s="82"/>
      <c r="M387" s="82"/>
      <c r="N387" s="82"/>
      <c r="O387" s="82"/>
      <c r="P387" s="82"/>
      <c r="Q387" s="82"/>
      <c r="R387" s="82"/>
      <c r="S387" s="82"/>
      <c r="T387" s="82"/>
      <c r="U387" s="82"/>
      <c r="V387" s="83"/>
    </row>
    <row r="388" spans="1:22" s="66" customFormat="1" ht="39" customHeight="1">
      <c r="A388" s="216"/>
      <c r="C388" s="82"/>
      <c r="D388" s="82"/>
      <c r="E388" s="82"/>
      <c r="F388" s="82"/>
      <c r="G388" s="82"/>
      <c r="H388" s="82"/>
      <c r="I388" s="82"/>
      <c r="J388" s="82"/>
      <c r="K388" s="82"/>
      <c r="L388" s="82"/>
      <c r="M388" s="82"/>
      <c r="N388" s="82"/>
      <c r="O388" s="82"/>
      <c r="P388" s="82"/>
      <c r="Q388" s="82"/>
      <c r="R388" s="82"/>
      <c r="S388" s="82"/>
      <c r="T388" s="82"/>
      <c r="U388" s="82"/>
      <c r="V388" s="83"/>
    </row>
    <row r="389" spans="1:22" s="66" customFormat="1" ht="39" customHeight="1">
      <c r="A389" s="216"/>
      <c r="C389" s="82"/>
      <c r="D389" s="82"/>
      <c r="E389" s="82"/>
      <c r="F389" s="82"/>
      <c r="G389" s="82"/>
      <c r="H389" s="82"/>
      <c r="I389" s="82"/>
      <c r="J389" s="82"/>
      <c r="K389" s="82"/>
      <c r="L389" s="82"/>
      <c r="M389" s="82"/>
      <c r="N389" s="82"/>
      <c r="O389" s="82"/>
      <c r="P389" s="82"/>
      <c r="Q389" s="82"/>
      <c r="R389" s="82"/>
      <c r="S389" s="82"/>
      <c r="T389" s="82"/>
      <c r="U389" s="82"/>
      <c r="V389" s="83"/>
    </row>
    <row r="390" spans="1:22" s="66" customFormat="1" ht="39" customHeight="1">
      <c r="A390" s="216"/>
      <c r="C390" s="82"/>
      <c r="D390" s="82"/>
      <c r="E390" s="82"/>
      <c r="F390" s="82"/>
      <c r="G390" s="82"/>
      <c r="H390" s="82"/>
      <c r="I390" s="82"/>
      <c r="J390" s="82"/>
      <c r="K390" s="82"/>
      <c r="L390" s="82"/>
      <c r="M390" s="82"/>
      <c r="N390" s="82"/>
      <c r="O390" s="82"/>
      <c r="P390" s="82"/>
      <c r="Q390" s="82"/>
      <c r="R390" s="82"/>
      <c r="S390" s="82"/>
      <c r="T390" s="82"/>
      <c r="U390" s="82"/>
      <c r="V390" s="83"/>
    </row>
    <row r="391" spans="1:22" s="66" customFormat="1" ht="39" customHeight="1">
      <c r="A391" s="216"/>
      <c r="C391" s="82"/>
      <c r="D391" s="82"/>
      <c r="E391" s="82"/>
      <c r="F391" s="82"/>
      <c r="G391" s="82"/>
      <c r="H391" s="82"/>
      <c r="I391" s="82"/>
      <c r="J391" s="82"/>
      <c r="K391" s="82"/>
      <c r="L391" s="82"/>
      <c r="M391" s="82"/>
      <c r="N391" s="82"/>
      <c r="O391" s="82"/>
      <c r="P391" s="82"/>
      <c r="Q391" s="82"/>
      <c r="R391" s="82"/>
      <c r="S391" s="82"/>
      <c r="T391" s="82"/>
      <c r="U391" s="82"/>
      <c r="V391" s="83"/>
    </row>
    <row r="392" spans="1:22" s="66" customFormat="1" ht="39" customHeight="1">
      <c r="A392" s="216"/>
      <c r="C392" s="82"/>
      <c r="D392" s="82"/>
      <c r="E392" s="82"/>
      <c r="F392" s="82"/>
      <c r="G392" s="82"/>
      <c r="H392" s="82"/>
      <c r="I392" s="82"/>
      <c r="J392" s="82"/>
      <c r="K392" s="82"/>
      <c r="L392" s="82"/>
      <c r="M392" s="82"/>
      <c r="N392" s="82"/>
      <c r="O392" s="82"/>
      <c r="P392" s="82"/>
      <c r="Q392" s="82"/>
      <c r="R392" s="82"/>
      <c r="S392" s="82"/>
      <c r="T392" s="82"/>
      <c r="U392" s="82"/>
      <c r="V392" s="83"/>
    </row>
    <row r="393" spans="1:22" s="66" customFormat="1" ht="39" customHeight="1">
      <c r="A393" s="216"/>
      <c r="C393" s="82"/>
      <c r="D393" s="82"/>
      <c r="E393" s="82"/>
      <c r="F393" s="82"/>
      <c r="G393" s="82"/>
      <c r="H393" s="82"/>
      <c r="I393" s="82"/>
      <c r="J393" s="82"/>
      <c r="K393" s="82"/>
      <c r="L393" s="82"/>
      <c r="M393" s="82"/>
      <c r="N393" s="82"/>
      <c r="O393" s="82"/>
      <c r="P393" s="82"/>
      <c r="Q393" s="82"/>
      <c r="R393" s="82"/>
      <c r="S393" s="82"/>
      <c r="T393" s="82"/>
      <c r="U393" s="82"/>
      <c r="V393" s="83"/>
    </row>
    <row r="394" spans="1:22" s="66" customFormat="1" ht="39" customHeight="1">
      <c r="A394" s="216"/>
      <c r="C394" s="82"/>
      <c r="D394" s="82"/>
      <c r="E394" s="82"/>
      <c r="F394" s="82"/>
      <c r="G394" s="82"/>
      <c r="H394" s="82"/>
      <c r="I394" s="82"/>
      <c r="J394" s="82"/>
      <c r="K394" s="82"/>
      <c r="L394" s="82"/>
      <c r="M394" s="82"/>
      <c r="N394" s="82"/>
      <c r="O394" s="82"/>
      <c r="P394" s="82"/>
      <c r="Q394" s="82"/>
      <c r="R394" s="82"/>
      <c r="S394" s="82"/>
      <c r="T394" s="82"/>
      <c r="U394" s="82"/>
      <c r="V394" s="83"/>
    </row>
    <row r="395" spans="1:22" s="66" customFormat="1" ht="39" customHeight="1">
      <c r="A395" s="216"/>
      <c r="C395" s="82"/>
      <c r="D395" s="82"/>
      <c r="E395" s="82"/>
      <c r="F395" s="82"/>
      <c r="G395" s="82"/>
      <c r="H395" s="82"/>
      <c r="I395" s="82"/>
      <c r="J395" s="82"/>
      <c r="K395" s="82"/>
      <c r="L395" s="82"/>
      <c r="M395" s="82"/>
      <c r="N395" s="82"/>
      <c r="O395" s="82"/>
      <c r="P395" s="82"/>
      <c r="Q395" s="82"/>
      <c r="R395" s="82"/>
      <c r="S395" s="82"/>
      <c r="T395" s="82"/>
      <c r="U395" s="82"/>
      <c r="V395" s="83"/>
    </row>
    <row r="396" spans="1:22" s="66" customFormat="1" ht="39" customHeight="1">
      <c r="A396" s="216"/>
      <c r="C396" s="82"/>
      <c r="D396" s="82"/>
      <c r="E396" s="82"/>
      <c r="F396" s="82"/>
      <c r="G396" s="82"/>
      <c r="H396" s="82"/>
      <c r="I396" s="82"/>
      <c r="J396" s="82"/>
      <c r="K396" s="82"/>
      <c r="L396" s="82"/>
      <c r="M396" s="82"/>
      <c r="N396" s="82"/>
      <c r="O396" s="82"/>
      <c r="P396" s="82"/>
      <c r="Q396" s="82"/>
      <c r="R396" s="82"/>
      <c r="S396" s="82"/>
      <c r="T396" s="82"/>
      <c r="U396" s="82"/>
      <c r="V396" s="83"/>
    </row>
    <row r="397" spans="1:22" s="66" customFormat="1" ht="39" customHeight="1">
      <c r="A397" s="216"/>
      <c r="C397" s="82"/>
      <c r="D397" s="82"/>
      <c r="E397" s="82"/>
      <c r="F397" s="82"/>
      <c r="G397" s="82"/>
      <c r="H397" s="82"/>
      <c r="I397" s="82"/>
      <c r="J397" s="82"/>
      <c r="K397" s="82"/>
      <c r="L397" s="82"/>
      <c r="M397" s="82"/>
      <c r="N397" s="82"/>
      <c r="O397" s="82"/>
      <c r="P397" s="82"/>
      <c r="Q397" s="82"/>
      <c r="R397" s="82"/>
      <c r="S397" s="82"/>
      <c r="T397" s="82"/>
      <c r="U397" s="82"/>
      <c r="V397" s="83"/>
    </row>
    <row r="398" spans="1:22" s="66" customFormat="1" ht="39" customHeight="1">
      <c r="A398" s="216"/>
      <c r="C398" s="82"/>
      <c r="D398" s="82"/>
      <c r="E398" s="82"/>
      <c r="F398" s="82"/>
      <c r="G398" s="82"/>
      <c r="H398" s="82"/>
      <c r="I398" s="82"/>
      <c r="J398" s="82"/>
      <c r="K398" s="82"/>
      <c r="L398" s="82"/>
      <c r="M398" s="82"/>
      <c r="N398" s="82"/>
      <c r="O398" s="82"/>
      <c r="P398" s="82"/>
      <c r="Q398" s="82"/>
      <c r="R398" s="82"/>
      <c r="S398" s="82"/>
      <c r="T398" s="82"/>
      <c r="U398" s="82"/>
      <c r="V398" s="83"/>
    </row>
    <row r="399" spans="1:22" s="66" customFormat="1" ht="39" customHeight="1">
      <c r="A399" s="216"/>
      <c r="C399" s="82"/>
      <c r="D399" s="82"/>
      <c r="E399" s="82"/>
      <c r="F399" s="82"/>
      <c r="G399" s="82"/>
      <c r="H399" s="82"/>
      <c r="I399" s="82"/>
      <c r="J399" s="82"/>
      <c r="K399" s="82"/>
      <c r="L399" s="82"/>
      <c r="M399" s="82"/>
      <c r="N399" s="82"/>
      <c r="O399" s="82"/>
      <c r="P399" s="82"/>
      <c r="Q399" s="82"/>
      <c r="R399" s="82"/>
      <c r="S399" s="82"/>
      <c r="T399" s="82"/>
      <c r="U399" s="82"/>
      <c r="V399" s="83"/>
    </row>
    <row r="400" spans="1:22" s="66" customFormat="1" ht="39" customHeight="1">
      <c r="A400" s="216"/>
      <c r="C400" s="82"/>
      <c r="D400" s="82"/>
      <c r="E400" s="82"/>
      <c r="F400" s="82"/>
      <c r="G400" s="82"/>
      <c r="H400" s="82"/>
      <c r="I400" s="82"/>
      <c r="J400" s="82"/>
      <c r="K400" s="82"/>
      <c r="L400" s="82"/>
      <c r="M400" s="82"/>
      <c r="N400" s="82"/>
      <c r="O400" s="82"/>
      <c r="P400" s="82"/>
      <c r="Q400" s="82"/>
      <c r="R400" s="82"/>
      <c r="S400" s="82"/>
      <c r="T400" s="82"/>
      <c r="U400" s="82"/>
      <c r="V400" s="83"/>
    </row>
    <row r="401" spans="1:22" s="66" customFormat="1" ht="39" customHeight="1">
      <c r="A401" s="216"/>
      <c r="C401" s="82"/>
      <c r="D401" s="82"/>
      <c r="E401" s="82"/>
      <c r="F401" s="82"/>
      <c r="G401" s="82"/>
      <c r="H401" s="82"/>
      <c r="I401" s="82"/>
      <c r="J401" s="82"/>
      <c r="K401" s="82"/>
      <c r="L401" s="82"/>
      <c r="M401" s="82"/>
      <c r="N401" s="82"/>
      <c r="O401" s="82"/>
      <c r="P401" s="82"/>
      <c r="Q401" s="82"/>
      <c r="R401" s="82"/>
      <c r="S401" s="82"/>
      <c r="T401" s="82"/>
      <c r="U401" s="82"/>
      <c r="V401" s="83"/>
    </row>
    <row r="402" spans="1:22" s="66" customFormat="1" ht="39" customHeight="1">
      <c r="A402" s="216"/>
      <c r="C402" s="82"/>
      <c r="D402" s="82"/>
      <c r="E402" s="82"/>
      <c r="F402" s="82"/>
      <c r="G402" s="82"/>
      <c r="H402" s="82"/>
      <c r="I402" s="82"/>
      <c r="J402" s="82"/>
      <c r="K402" s="82"/>
      <c r="L402" s="82"/>
      <c r="M402" s="82"/>
      <c r="N402" s="82"/>
      <c r="O402" s="82"/>
      <c r="P402" s="82"/>
      <c r="Q402" s="82"/>
      <c r="R402" s="82"/>
      <c r="S402" s="82"/>
      <c r="T402" s="82"/>
      <c r="U402" s="82"/>
      <c r="V402" s="83"/>
    </row>
    <row r="403" spans="1:22" s="66" customFormat="1" ht="39" customHeight="1">
      <c r="A403" s="216"/>
      <c r="C403" s="82"/>
      <c r="D403" s="82"/>
      <c r="E403" s="82"/>
      <c r="F403" s="82"/>
      <c r="G403" s="82"/>
      <c r="H403" s="82"/>
      <c r="I403" s="82"/>
      <c r="J403" s="82"/>
      <c r="K403" s="82"/>
      <c r="L403" s="82"/>
      <c r="M403" s="82"/>
      <c r="N403" s="82"/>
      <c r="O403" s="82"/>
      <c r="P403" s="82"/>
      <c r="Q403" s="82"/>
      <c r="R403" s="82"/>
      <c r="S403" s="82"/>
      <c r="T403" s="82"/>
      <c r="U403" s="82"/>
      <c r="V403" s="83"/>
    </row>
    <row r="404" spans="1:22" s="66" customFormat="1" ht="39" customHeight="1">
      <c r="A404" s="216"/>
      <c r="C404" s="82"/>
      <c r="D404" s="82"/>
      <c r="E404" s="82"/>
      <c r="F404" s="82"/>
      <c r="G404" s="82"/>
      <c r="H404" s="82"/>
      <c r="I404" s="82"/>
      <c r="J404" s="82"/>
      <c r="K404" s="82"/>
      <c r="L404" s="82"/>
      <c r="M404" s="82"/>
      <c r="N404" s="82"/>
      <c r="O404" s="82"/>
      <c r="P404" s="82"/>
      <c r="Q404" s="82"/>
      <c r="R404" s="82"/>
      <c r="S404" s="82"/>
      <c r="T404" s="82"/>
      <c r="U404" s="82"/>
      <c r="V404" s="83"/>
    </row>
    <row r="405" spans="1:22" s="66" customFormat="1" ht="39" customHeight="1">
      <c r="A405" s="216"/>
      <c r="C405" s="82"/>
      <c r="D405" s="82"/>
      <c r="E405" s="82"/>
      <c r="F405" s="82"/>
      <c r="G405" s="82"/>
      <c r="H405" s="82"/>
      <c r="I405" s="82"/>
      <c r="J405" s="82"/>
      <c r="K405" s="82"/>
      <c r="L405" s="82"/>
      <c r="M405" s="82"/>
      <c r="N405" s="82"/>
      <c r="O405" s="82"/>
      <c r="P405" s="82"/>
      <c r="Q405" s="82"/>
      <c r="R405" s="82"/>
      <c r="S405" s="82"/>
      <c r="T405" s="82"/>
      <c r="U405" s="82"/>
      <c r="V405" s="83"/>
    </row>
    <row r="406" spans="1:22" s="66" customFormat="1" ht="39" customHeight="1">
      <c r="A406" s="216"/>
      <c r="C406" s="82"/>
      <c r="D406" s="82"/>
      <c r="E406" s="82"/>
      <c r="F406" s="82"/>
      <c r="G406" s="82"/>
      <c r="H406" s="82"/>
      <c r="I406" s="82"/>
      <c r="J406" s="82"/>
      <c r="K406" s="82"/>
      <c r="L406" s="82"/>
      <c r="M406" s="82"/>
      <c r="N406" s="82"/>
      <c r="O406" s="82"/>
      <c r="P406" s="82"/>
      <c r="Q406" s="82"/>
      <c r="R406" s="82"/>
      <c r="S406" s="82"/>
      <c r="T406" s="82"/>
      <c r="U406" s="82"/>
      <c r="V406" s="83"/>
    </row>
    <row r="407" spans="1:22" s="66" customFormat="1" ht="39" customHeight="1">
      <c r="A407" s="216"/>
      <c r="C407" s="82"/>
      <c r="D407" s="82"/>
      <c r="E407" s="82"/>
      <c r="F407" s="82"/>
      <c r="G407" s="82"/>
      <c r="H407" s="82"/>
      <c r="I407" s="82"/>
      <c r="J407" s="82"/>
      <c r="K407" s="82"/>
      <c r="L407" s="82"/>
      <c r="M407" s="82"/>
      <c r="N407" s="82"/>
      <c r="O407" s="82"/>
      <c r="P407" s="82"/>
      <c r="Q407" s="82"/>
      <c r="R407" s="82"/>
      <c r="S407" s="82"/>
      <c r="T407" s="82"/>
      <c r="U407" s="82"/>
      <c r="V407" s="83"/>
    </row>
    <row r="408" spans="1:22" s="66" customFormat="1" ht="39" customHeight="1">
      <c r="A408" s="216"/>
      <c r="C408" s="82"/>
      <c r="D408" s="82"/>
      <c r="E408" s="82"/>
      <c r="F408" s="82"/>
      <c r="G408" s="82"/>
      <c r="H408" s="82"/>
      <c r="I408" s="82"/>
      <c r="J408" s="82"/>
      <c r="K408" s="82"/>
      <c r="L408" s="82"/>
      <c r="M408" s="82"/>
      <c r="N408" s="82"/>
      <c r="O408" s="82"/>
      <c r="P408" s="82"/>
      <c r="Q408" s="82"/>
      <c r="R408" s="82"/>
      <c r="S408" s="82"/>
      <c r="T408" s="82"/>
      <c r="U408" s="82"/>
      <c r="V408" s="83"/>
    </row>
    <row r="409" spans="1:22" s="66" customFormat="1" ht="39" customHeight="1">
      <c r="A409" s="216"/>
      <c r="C409" s="82"/>
      <c r="D409" s="82"/>
      <c r="E409" s="82"/>
      <c r="F409" s="82"/>
      <c r="G409" s="82"/>
      <c r="H409" s="82"/>
      <c r="I409" s="82"/>
      <c r="J409" s="82"/>
      <c r="K409" s="82"/>
      <c r="L409" s="82"/>
      <c r="M409" s="82"/>
      <c r="N409" s="82"/>
      <c r="O409" s="82"/>
      <c r="P409" s="82"/>
      <c r="Q409" s="82"/>
      <c r="R409" s="82"/>
      <c r="S409" s="82"/>
      <c r="T409" s="82"/>
      <c r="U409" s="82"/>
      <c r="V409" s="83"/>
    </row>
    <row r="410" spans="1:22" s="66" customFormat="1" ht="39" customHeight="1">
      <c r="A410" s="216"/>
      <c r="C410" s="82"/>
      <c r="D410" s="82"/>
      <c r="E410" s="82"/>
      <c r="F410" s="82"/>
      <c r="G410" s="82"/>
      <c r="H410" s="82"/>
      <c r="I410" s="82"/>
      <c r="J410" s="82"/>
      <c r="K410" s="82"/>
      <c r="L410" s="82"/>
      <c r="M410" s="82"/>
      <c r="N410" s="82"/>
      <c r="O410" s="82"/>
      <c r="P410" s="82"/>
      <c r="Q410" s="82"/>
      <c r="R410" s="82"/>
      <c r="S410" s="82"/>
      <c r="T410" s="82"/>
      <c r="U410" s="82"/>
      <c r="V410" s="83"/>
    </row>
    <row r="411" spans="1:22" s="66" customFormat="1" ht="39" customHeight="1">
      <c r="A411" s="216"/>
      <c r="C411" s="82"/>
      <c r="D411" s="82"/>
      <c r="E411" s="82"/>
      <c r="F411" s="82"/>
      <c r="G411" s="82"/>
      <c r="H411" s="82"/>
      <c r="I411" s="82"/>
      <c r="J411" s="82"/>
      <c r="K411" s="82"/>
      <c r="L411" s="82"/>
      <c r="M411" s="82"/>
      <c r="N411" s="82"/>
      <c r="O411" s="82"/>
      <c r="P411" s="82"/>
      <c r="Q411" s="82"/>
      <c r="R411" s="82"/>
      <c r="S411" s="82"/>
      <c r="T411" s="82"/>
      <c r="U411" s="82"/>
      <c r="V411" s="83"/>
    </row>
    <row r="412" spans="1:22" s="66" customFormat="1" ht="39" customHeight="1">
      <c r="A412" s="216"/>
      <c r="C412" s="82"/>
      <c r="D412" s="82"/>
      <c r="E412" s="82"/>
      <c r="F412" s="82"/>
      <c r="G412" s="82"/>
      <c r="H412" s="82"/>
      <c r="I412" s="82"/>
      <c r="J412" s="82"/>
      <c r="K412" s="82"/>
      <c r="L412" s="82"/>
      <c r="M412" s="82"/>
      <c r="N412" s="82"/>
      <c r="O412" s="82"/>
      <c r="P412" s="82"/>
      <c r="Q412" s="82"/>
      <c r="R412" s="82"/>
      <c r="S412" s="82"/>
      <c r="T412" s="82"/>
      <c r="U412" s="82"/>
      <c r="V412" s="83"/>
    </row>
    <row r="413" spans="1:22" s="66" customFormat="1" ht="39" customHeight="1">
      <c r="A413" s="216"/>
      <c r="C413" s="82"/>
      <c r="D413" s="82"/>
      <c r="E413" s="82"/>
      <c r="F413" s="82"/>
      <c r="G413" s="82"/>
      <c r="H413" s="82"/>
      <c r="I413" s="82"/>
      <c r="J413" s="82"/>
      <c r="K413" s="82"/>
      <c r="L413" s="82"/>
      <c r="M413" s="82"/>
      <c r="N413" s="82"/>
      <c r="O413" s="82"/>
      <c r="P413" s="82"/>
      <c r="Q413" s="82"/>
      <c r="R413" s="82"/>
      <c r="S413" s="82"/>
      <c r="T413" s="82"/>
      <c r="U413" s="82"/>
      <c r="V413" s="83"/>
    </row>
    <row r="414" spans="1:22" s="66" customFormat="1" ht="39" customHeight="1">
      <c r="A414" s="216"/>
      <c r="C414" s="82"/>
      <c r="D414" s="82"/>
      <c r="E414" s="82"/>
      <c r="F414" s="82"/>
      <c r="G414" s="82"/>
      <c r="H414" s="82"/>
      <c r="I414" s="82"/>
      <c r="J414" s="82"/>
      <c r="K414" s="82"/>
      <c r="L414" s="82"/>
      <c r="M414" s="82"/>
      <c r="N414" s="82"/>
      <c r="O414" s="82"/>
      <c r="P414" s="82"/>
      <c r="Q414" s="82"/>
      <c r="R414" s="82"/>
      <c r="S414" s="82"/>
      <c r="T414" s="82"/>
      <c r="U414" s="82"/>
      <c r="V414" s="83"/>
    </row>
    <row r="415" spans="1:22" s="66" customFormat="1" ht="39" customHeight="1">
      <c r="A415" s="216"/>
      <c r="C415" s="82"/>
      <c r="D415" s="82"/>
      <c r="E415" s="82"/>
      <c r="F415" s="82"/>
      <c r="G415" s="82"/>
      <c r="H415" s="82"/>
      <c r="I415" s="82"/>
      <c r="J415" s="82"/>
      <c r="K415" s="82"/>
      <c r="L415" s="82"/>
      <c r="M415" s="82"/>
      <c r="N415" s="82"/>
      <c r="O415" s="82"/>
      <c r="P415" s="82"/>
      <c r="Q415" s="82"/>
      <c r="R415" s="82"/>
      <c r="S415" s="82"/>
      <c r="T415" s="82"/>
      <c r="U415" s="82"/>
      <c r="V415" s="83"/>
    </row>
    <row r="416" spans="1:22" s="66" customFormat="1" ht="39" customHeight="1">
      <c r="A416" s="216"/>
      <c r="C416" s="82"/>
      <c r="D416" s="82"/>
      <c r="E416" s="82"/>
      <c r="F416" s="82"/>
      <c r="G416" s="82"/>
      <c r="H416" s="82"/>
      <c r="I416" s="82"/>
      <c r="J416" s="82"/>
      <c r="K416" s="82"/>
      <c r="L416" s="82"/>
      <c r="M416" s="82"/>
      <c r="N416" s="82"/>
      <c r="O416" s="82"/>
      <c r="P416" s="82"/>
      <c r="Q416" s="82"/>
      <c r="R416" s="82"/>
      <c r="S416" s="82"/>
      <c r="T416" s="82"/>
      <c r="U416" s="82"/>
      <c r="V416" s="83"/>
    </row>
    <row r="417" spans="1:22" s="66" customFormat="1" ht="39" customHeight="1">
      <c r="A417" s="216"/>
      <c r="C417" s="82"/>
      <c r="D417" s="82"/>
      <c r="E417" s="82"/>
      <c r="F417" s="82"/>
      <c r="G417" s="82"/>
      <c r="H417" s="82"/>
      <c r="I417" s="82"/>
      <c r="J417" s="82"/>
      <c r="K417" s="82"/>
      <c r="L417" s="82"/>
      <c r="M417" s="82"/>
      <c r="N417" s="82"/>
      <c r="O417" s="82"/>
      <c r="P417" s="82"/>
      <c r="Q417" s="82"/>
      <c r="R417" s="82"/>
      <c r="S417" s="82"/>
      <c r="T417" s="82"/>
      <c r="U417" s="82"/>
      <c r="V417" s="83"/>
    </row>
    <row r="418" spans="1:22" s="66" customFormat="1" ht="39" customHeight="1">
      <c r="A418" s="216"/>
      <c r="C418" s="82"/>
      <c r="D418" s="82"/>
      <c r="E418" s="82"/>
      <c r="F418" s="82"/>
      <c r="G418" s="82"/>
      <c r="H418" s="82"/>
      <c r="I418" s="82"/>
      <c r="J418" s="82"/>
      <c r="K418" s="82"/>
      <c r="L418" s="82"/>
      <c r="M418" s="82"/>
      <c r="N418" s="82"/>
      <c r="O418" s="82"/>
      <c r="P418" s="82"/>
      <c r="Q418" s="82"/>
      <c r="R418" s="82"/>
      <c r="S418" s="82"/>
      <c r="T418" s="82"/>
      <c r="U418" s="82"/>
      <c r="V418" s="83"/>
    </row>
    <row r="419" spans="1:22" s="66" customFormat="1" ht="39" customHeight="1">
      <c r="A419" s="216"/>
      <c r="C419" s="82"/>
      <c r="D419" s="82"/>
      <c r="E419" s="82"/>
      <c r="F419" s="82"/>
      <c r="G419" s="82"/>
      <c r="H419" s="82"/>
      <c r="I419" s="82"/>
      <c r="J419" s="82"/>
      <c r="K419" s="82"/>
      <c r="L419" s="82"/>
      <c r="M419" s="82"/>
      <c r="N419" s="82"/>
      <c r="O419" s="82"/>
      <c r="P419" s="82"/>
      <c r="Q419" s="82"/>
      <c r="R419" s="82"/>
      <c r="S419" s="82"/>
      <c r="T419" s="82"/>
      <c r="U419" s="82"/>
      <c r="V419" s="83"/>
    </row>
    <row r="420" spans="1:22" s="66" customFormat="1" ht="39" customHeight="1">
      <c r="A420" s="216"/>
      <c r="C420" s="82"/>
      <c r="D420" s="82"/>
      <c r="E420" s="82"/>
      <c r="F420" s="82"/>
      <c r="G420" s="82"/>
      <c r="H420" s="82"/>
      <c r="I420" s="82"/>
      <c r="J420" s="82"/>
      <c r="K420" s="82"/>
      <c r="L420" s="82"/>
      <c r="M420" s="82"/>
      <c r="N420" s="82"/>
      <c r="O420" s="82"/>
      <c r="P420" s="82"/>
      <c r="Q420" s="82"/>
      <c r="R420" s="82"/>
      <c r="S420" s="82"/>
      <c r="T420" s="82"/>
      <c r="U420" s="82"/>
      <c r="V420" s="83"/>
    </row>
    <row r="421" spans="1:22" s="66" customFormat="1" ht="39" customHeight="1">
      <c r="A421" s="216"/>
      <c r="C421" s="82"/>
      <c r="D421" s="82"/>
      <c r="E421" s="82"/>
      <c r="F421" s="82"/>
      <c r="G421" s="82"/>
      <c r="H421" s="82"/>
      <c r="I421" s="82"/>
      <c r="J421" s="82"/>
      <c r="K421" s="82"/>
      <c r="L421" s="82"/>
      <c r="M421" s="82"/>
      <c r="N421" s="82"/>
      <c r="O421" s="82"/>
      <c r="P421" s="82"/>
      <c r="Q421" s="82"/>
      <c r="R421" s="82"/>
      <c r="S421" s="82"/>
      <c r="T421" s="82"/>
      <c r="U421" s="82"/>
      <c r="V421" s="83"/>
    </row>
    <row r="422" spans="1:22" s="66" customFormat="1" ht="39" customHeight="1">
      <c r="A422" s="216"/>
      <c r="C422" s="82"/>
      <c r="D422" s="82"/>
      <c r="E422" s="82"/>
      <c r="F422" s="82"/>
      <c r="G422" s="82"/>
      <c r="H422" s="82"/>
      <c r="I422" s="82"/>
      <c r="J422" s="82"/>
      <c r="K422" s="82"/>
      <c r="L422" s="82"/>
      <c r="M422" s="82"/>
      <c r="N422" s="82"/>
      <c r="O422" s="82"/>
      <c r="P422" s="82"/>
      <c r="Q422" s="82"/>
      <c r="R422" s="82"/>
      <c r="S422" s="82"/>
      <c r="T422" s="82"/>
      <c r="U422" s="82"/>
      <c r="V422" s="83"/>
    </row>
    <row r="423" spans="1:22" s="66" customFormat="1" ht="39" customHeight="1">
      <c r="A423" s="216"/>
      <c r="C423" s="82"/>
      <c r="D423" s="82"/>
      <c r="E423" s="82"/>
      <c r="F423" s="82"/>
      <c r="G423" s="82"/>
      <c r="H423" s="82"/>
      <c r="I423" s="82"/>
      <c r="J423" s="82"/>
      <c r="K423" s="82"/>
      <c r="L423" s="82"/>
      <c r="M423" s="82"/>
      <c r="N423" s="82"/>
      <c r="O423" s="82"/>
      <c r="P423" s="82"/>
      <c r="Q423" s="82"/>
      <c r="R423" s="82"/>
      <c r="S423" s="82"/>
      <c r="T423" s="82"/>
      <c r="U423" s="82"/>
      <c r="V423" s="83"/>
    </row>
    <row r="424" spans="1:22" s="66" customFormat="1" ht="39" customHeight="1">
      <c r="A424" s="216"/>
      <c r="C424" s="82"/>
      <c r="D424" s="82"/>
      <c r="E424" s="82"/>
      <c r="F424" s="82"/>
      <c r="G424" s="82"/>
      <c r="H424" s="82"/>
      <c r="I424" s="82"/>
      <c r="J424" s="82"/>
      <c r="K424" s="82"/>
      <c r="L424" s="82"/>
      <c r="M424" s="82"/>
      <c r="N424" s="82"/>
      <c r="O424" s="82"/>
      <c r="P424" s="82"/>
      <c r="Q424" s="82"/>
      <c r="R424" s="82"/>
      <c r="S424" s="82"/>
      <c r="T424" s="82"/>
      <c r="U424" s="82"/>
      <c r="V424" s="83"/>
    </row>
    <row r="425" spans="1:22" s="66" customFormat="1" ht="39" customHeight="1">
      <c r="A425" s="216"/>
      <c r="C425" s="82"/>
      <c r="D425" s="82"/>
      <c r="E425" s="82"/>
      <c r="F425" s="82"/>
      <c r="G425" s="82"/>
      <c r="H425" s="82"/>
      <c r="I425" s="82"/>
      <c r="J425" s="82"/>
      <c r="K425" s="82"/>
      <c r="L425" s="82"/>
      <c r="M425" s="82"/>
      <c r="N425" s="82"/>
      <c r="O425" s="82"/>
      <c r="P425" s="82"/>
      <c r="Q425" s="82"/>
      <c r="R425" s="82"/>
      <c r="S425" s="82"/>
      <c r="T425" s="82"/>
      <c r="U425" s="82"/>
      <c r="V425" s="83"/>
    </row>
    <row r="426" spans="1:22" s="66" customFormat="1" ht="39" customHeight="1">
      <c r="A426" s="216"/>
      <c r="C426" s="82"/>
      <c r="D426" s="82"/>
      <c r="E426" s="82"/>
      <c r="F426" s="82"/>
      <c r="G426" s="82"/>
      <c r="H426" s="82"/>
      <c r="I426" s="82"/>
      <c r="J426" s="82"/>
      <c r="K426" s="82"/>
      <c r="L426" s="82"/>
      <c r="M426" s="82"/>
      <c r="N426" s="82"/>
      <c r="O426" s="82"/>
      <c r="P426" s="82"/>
      <c r="Q426" s="82"/>
      <c r="R426" s="82"/>
      <c r="S426" s="82"/>
      <c r="T426" s="82"/>
      <c r="U426" s="82"/>
      <c r="V426" s="83"/>
    </row>
    <row r="427" spans="1:22" s="66" customFormat="1" ht="39" customHeight="1">
      <c r="A427" s="216"/>
      <c r="C427" s="82"/>
      <c r="D427" s="82"/>
      <c r="E427" s="82"/>
      <c r="F427" s="82"/>
      <c r="G427" s="82"/>
      <c r="H427" s="82"/>
      <c r="I427" s="82"/>
      <c r="J427" s="82"/>
      <c r="K427" s="82"/>
      <c r="L427" s="82"/>
      <c r="M427" s="82"/>
      <c r="N427" s="82"/>
      <c r="O427" s="82"/>
      <c r="P427" s="82"/>
      <c r="Q427" s="82"/>
      <c r="R427" s="82"/>
      <c r="S427" s="82"/>
      <c r="T427" s="82"/>
      <c r="U427" s="82"/>
      <c r="V427" s="83"/>
    </row>
    <row r="428" spans="1:22" s="66" customFormat="1" ht="39" customHeight="1">
      <c r="A428" s="216"/>
      <c r="C428" s="82"/>
      <c r="D428" s="82"/>
      <c r="E428" s="82"/>
      <c r="F428" s="82"/>
      <c r="G428" s="82"/>
      <c r="H428" s="82"/>
      <c r="I428" s="82"/>
      <c r="J428" s="82"/>
      <c r="K428" s="82"/>
      <c r="L428" s="82"/>
      <c r="M428" s="82"/>
      <c r="N428" s="82"/>
      <c r="O428" s="82"/>
      <c r="P428" s="82"/>
      <c r="Q428" s="82"/>
      <c r="R428" s="82"/>
      <c r="S428" s="82"/>
      <c r="T428" s="82"/>
      <c r="U428" s="82"/>
      <c r="V428" s="83"/>
    </row>
    <row r="429" spans="1:22" s="66" customFormat="1" ht="39" customHeight="1">
      <c r="A429" s="216"/>
      <c r="C429" s="82"/>
      <c r="D429" s="82"/>
      <c r="E429" s="82"/>
      <c r="F429" s="82"/>
      <c r="G429" s="82"/>
      <c r="H429" s="82"/>
      <c r="I429" s="82"/>
      <c r="J429" s="82"/>
      <c r="K429" s="82"/>
      <c r="L429" s="82"/>
      <c r="M429" s="82"/>
      <c r="N429" s="82"/>
      <c r="O429" s="82"/>
      <c r="P429" s="82"/>
      <c r="Q429" s="82"/>
      <c r="R429" s="82"/>
      <c r="S429" s="82"/>
      <c r="T429" s="82"/>
      <c r="U429" s="82"/>
      <c r="V429" s="83"/>
    </row>
    <row r="430" spans="1:22" s="66" customFormat="1" ht="39" customHeight="1">
      <c r="A430" s="216"/>
      <c r="C430" s="82"/>
      <c r="D430" s="82"/>
      <c r="E430" s="82"/>
      <c r="F430" s="82"/>
      <c r="G430" s="82"/>
      <c r="H430" s="82"/>
      <c r="I430" s="82"/>
      <c r="J430" s="82"/>
      <c r="K430" s="82"/>
      <c r="L430" s="82"/>
      <c r="M430" s="82"/>
      <c r="N430" s="82"/>
      <c r="O430" s="82"/>
      <c r="P430" s="82"/>
      <c r="Q430" s="82"/>
      <c r="R430" s="82"/>
      <c r="S430" s="82"/>
      <c r="T430" s="82"/>
      <c r="U430" s="82"/>
      <c r="V430" s="83"/>
    </row>
    <row r="431" spans="1:22" s="66" customFormat="1" ht="39" customHeight="1">
      <c r="A431" s="216"/>
      <c r="C431" s="82"/>
      <c r="D431" s="82"/>
      <c r="E431" s="82"/>
      <c r="F431" s="82"/>
      <c r="G431" s="82"/>
      <c r="H431" s="82"/>
      <c r="I431" s="82"/>
      <c r="J431" s="82"/>
      <c r="K431" s="82"/>
      <c r="L431" s="82"/>
      <c r="M431" s="82"/>
      <c r="N431" s="82"/>
      <c r="O431" s="82"/>
      <c r="P431" s="82"/>
      <c r="Q431" s="82"/>
      <c r="R431" s="82"/>
      <c r="S431" s="82"/>
      <c r="T431" s="82"/>
      <c r="U431" s="82"/>
      <c r="V431" s="83"/>
    </row>
    <row r="432" spans="1:22" s="66" customFormat="1" ht="39" customHeight="1">
      <c r="A432" s="216"/>
      <c r="C432" s="82"/>
      <c r="D432" s="82"/>
      <c r="E432" s="82"/>
      <c r="F432" s="82"/>
      <c r="G432" s="82"/>
      <c r="H432" s="82"/>
      <c r="I432" s="82"/>
      <c r="J432" s="82"/>
      <c r="K432" s="82"/>
      <c r="L432" s="82"/>
      <c r="M432" s="82"/>
      <c r="N432" s="82"/>
      <c r="O432" s="82"/>
      <c r="P432" s="82"/>
      <c r="Q432" s="82"/>
      <c r="R432" s="82"/>
      <c r="S432" s="82"/>
      <c r="T432" s="82"/>
      <c r="U432" s="82"/>
      <c r="V432" s="83"/>
    </row>
    <row r="433" spans="1:22" s="66" customFormat="1" ht="39" customHeight="1">
      <c r="A433" s="216"/>
      <c r="C433" s="82"/>
      <c r="D433" s="82"/>
      <c r="E433" s="82"/>
      <c r="F433" s="82"/>
      <c r="G433" s="82"/>
      <c r="H433" s="82"/>
      <c r="I433" s="82"/>
      <c r="J433" s="82"/>
      <c r="K433" s="82"/>
      <c r="L433" s="82"/>
      <c r="M433" s="82"/>
      <c r="N433" s="82"/>
      <c r="O433" s="82"/>
      <c r="P433" s="82"/>
      <c r="Q433" s="82"/>
      <c r="R433" s="82"/>
      <c r="S433" s="82"/>
      <c r="T433" s="82"/>
      <c r="U433" s="82"/>
      <c r="V433" s="83"/>
    </row>
    <row r="434" spans="1:22" s="66" customFormat="1" ht="39" customHeight="1">
      <c r="A434" s="216"/>
      <c r="C434" s="82"/>
      <c r="D434" s="82"/>
      <c r="E434" s="82"/>
      <c r="F434" s="82"/>
      <c r="G434" s="82"/>
      <c r="H434" s="82"/>
      <c r="I434" s="82"/>
      <c r="J434" s="82"/>
      <c r="K434" s="82"/>
      <c r="L434" s="82"/>
      <c r="M434" s="82"/>
      <c r="N434" s="82"/>
      <c r="O434" s="82"/>
      <c r="P434" s="82"/>
      <c r="Q434" s="82"/>
      <c r="R434" s="82"/>
      <c r="S434" s="82"/>
      <c r="T434" s="82"/>
      <c r="U434" s="82"/>
      <c r="V434" s="83"/>
    </row>
    <row r="435" spans="1:22" s="66" customFormat="1" ht="39" customHeight="1">
      <c r="A435" s="216"/>
      <c r="C435" s="82"/>
      <c r="D435" s="82"/>
      <c r="E435" s="82"/>
      <c r="F435" s="82"/>
      <c r="G435" s="82"/>
      <c r="H435" s="82"/>
      <c r="I435" s="82"/>
      <c r="J435" s="82"/>
      <c r="K435" s="82"/>
      <c r="L435" s="82"/>
      <c r="M435" s="82"/>
      <c r="N435" s="82"/>
      <c r="O435" s="82"/>
      <c r="P435" s="82"/>
      <c r="Q435" s="82"/>
      <c r="R435" s="82"/>
      <c r="S435" s="82"/>
      <c r="T435" s="82"/>
      <c r="U435" s="82"/>
      <c r="V435" s="83"/>
    </row>
    <row r="436" spans="1:22" s="66" customFormat="1" ht="39" customHeight="1">
      <c r="A436" s="216"/>
      <c r="C436" s="82"/>
      <c r="D436" s="82"/>
      <c r="E436" s="82"/>
      <c r="F436" s="82"/>
      <c r="G436" s="82"/>
      <c r="H436" s="82"/>
      <c r="I436" s="82"/>
      <c r="J436" s="82"/>
      <c r="K436" s="82"/>
      <c r="L436" s="82"/>
      <c r="M436" s="82"/>
      <c r="N436" s="82"/>
      <c r="O436" s="82"/>
      <c r="P436" s="82"/>
      <c r="Q436" s="82"/>
      <c r="R436" s="82"/>
      <c r="S436" s="82"/>
      <c r="T436" s="82"/>
      <c r="U436" s="82"/>
      <c r="V436" s="83"/>
    </row>
    <row r="437" spans="1:22" s="66" customFormat="1" ht="39" customHeight="1">
      <c r="A437" s="216"/>
      <c r="C437" s="82"/>
      <c r="D437" s="82"/>
      <c r="E437" s="82"/>
      <c r="F437" s="82"/>
      <c r="G437" s="82"/>
      <c r="H437" s="82"/>
      <c r="I437" s="82"/>
      <c r="J437" s="82"/>
      <c r="K437" s="82"/>
      <c r="L437" s="82"/>
      <c r="M437" s="82"/>
      <c r="N437" s="82"/>
      <c r="O437" s="82"/>
      <c r="P437" s="82"/>
      <c r="Q437" s="82"/>
      <c r="R437" s="82"/>
      <c r="S437" s="82"/>
      <c r="T437" s="82"/>
      <c r="U437" s="82"/>
      <c r="V437" s="83"/>
    </row>
    <row r="438" spans="1:22" s="66" customFormat="1" ht="39" customHeight="1">
      <c r="A438" s="216"/>
      <c r="C438" s="82"/>
      <c r="D438" s="82"/>
      <c r="E438" s="82"/>
      <c r="F438" s="82"/>
      <c r="G438" s="82"/>
      <c r="H438" s="82"/>
      <c r="I438" s="82"/>
      <c r="J438" s="82"/>
      <c r="K438" s="82"/>
      <c r="L438" s="82"/>
      <c r="M438" s="82"/>
      <c r="N438" s="82"/>
      <c r="O438" s="82"/>
      <c r="P438" s="82"/>
      <c r="Q438" s="82"/>
      <c r="R438" s="82"/>
      <c r="S438" s="82"/>
      <c r="T438" s="82"/>
      <c r="U438" s="82"/>
      <c r="V438" s="83"/>
    </row>
    <row r="439" spans="1:22" s="66" customFormat="1" ht="39" customHeight="1">
      <c r="A439" s="216"/>
      <c r="C439" s="82"/>
      <c r="D439" s="82"/>
      <c r="E439" s="82"/>
      <c r="F439" s="82"/>
      <c r="G439" s="82"/>
      <c r="H439" s="82"/>
      <c r="I439" s="82"/>
      <c r="J439" s="82"/>
      <c r="K439" s="82"/>
      <c r="L439" s="82"/>
      <c r="M439" s="82"/>
      <c r="N439" s="82"/>
      <c r="O439" s="82"/>
      <c r="P439" s="82"/>
      <c r="Q439" s="82"/>
      <c r="R439" s="82"/>
      <c r="S439" s="82"/>
      <c r="T439" s="82"/>
      <c r="U439" s="82"/>
      <c r="V439" s="83"/>
    </row>
    <row r="440" spans="1:22" s="66" customFormat="1" ht="39" customHeight="1">
      <c r="A440" s="216"/>
      <c r="C440" s="82"/>
      <c r="D440" s="82"/>
      <c r="E440" s="82"/>
      <c r="F440" s="82"/>
      <c r="G440" s="82"/>
      <c r="H440" s="82"/>
      <c r="I440" s="82"/>
      <c r="J440" s="82"/>
      <c r="K440" s="82"/>
      <c r="L440" s="82"/>
      <c r="M440" s="82"/>
      <c r="N440" s="82"/>
      <c r="O440" s="82"/>
      <c r="P440" s="82"/>
      <c r="Q440" s="82"/>
      <c r="R440" s="82"/>
      <c r="S440" s="82"/>
      <c r="T440" s="82"/>
      <c r="U440" s="82"/>
      <c r="V440" s="83"/>
    </row>
    <row r="441" spans="1:22" s="66" customFormat="1" ht="39" customHeight="1">
      <c r="A441" s="216"/>
      <c r="C441" s="82"/>
      <c r="D441" s="82"/>
      <c r="E441" s="82"/>
      <c r="F441" s="82"/>
      <c r="G441" s="82"/>
      <c r="H441" s="82"/>
      <c r="I441" s="82"/>
      <c r="J441" s="82"/>
      <c r="K441" s="82"/>
      <c r="L441" s="82"/>
      <c r="M441" s="82"/>
      <c r="N441" s="82"/>
      <c r="O441" s="82"/>
      <c r="P441" s="82"/>
      <c r="Q441" s="82"/>
      <c r="R441" s="82"/>
      <c r="S441" s="82"/>
      <c r="T441" s="82"/>
      <c r="U441" s="82"/>
      <c r="V441" s="83"/>
    </row>
    <row r="442" spans="1:22" s="66" customFormat="1" ht="39" customHeight="1">
      <c r="A442" s="216"/>
      <c r="C442" s="82"/>
      <c r="D442" s="82"/>
      <c r="E442" s="82"/>
      <c r="F442" s="82"/>
      <c r="G442" s="82"/>
      <c r="H442" s="82"/>
      <c r="I442" s="82"/>
      <c r="J442" s="82"/>
      <c r="K442" s="82"/>
      <c r="L442" s="82"/>
      <c r="M442" s="82"/>
      <c r="N442" s="82"/>
      <c r="O442" s="82"/>
      <c r="P442" s="82"/>
      <c r="Q442" s="82"/>
      <c r="R442" s="82"/>
      <c r="S442" s="82"/>
      <c r="T442" s="82"/>
      <c r="U442" s="82"/>
      <c r="V442" s="83"/>
    </row>
    <row r="443" spans="1:22" s="66" customFormat="1" ht="39" customHeight="1">
      <c r="A443" s="216"/>
      <c r="C443" s="82"/>
      <c r="D443" s="82"/>
      <c r="E443" s="82"/>
      <c r="F443" s="82"/>
      <c r="G443" s="82"/>
      <c r="H443" s="82"/>
      <c r="I443" s="82"/>
      <c r="J443" s="82"/>
      <c r="K443" s="82"/>
      <c r="L443" s="82"/>
      <c r="M443" s="82"/>
      <c r="N443" s="82"/>
      <c r="O443" s="82"/>
      <c r="P443" s="82"/>
      <c r="Q443" s="82"/>
      <c r="R443" s="82"/>
      <c r="S443" s="82"/>
      <c r="T443" s="82"/>
      <c r="U443" s="82"/>
      <c r="V443" s="83"/>
    </row>
    <row r="444" spans="1:22" s="66" customFormat="1" ht="39" customHeight="1">
      <c r="A444" s="216"/>
      <c r="C444" s="82"/>
      <c r="D444" s="82"/>
      <c r="E444" s="82"/>
      <c r="F444" s="82"/>
      <c r="G444" s="82"/>
      <c r="H444" s="82"/>
      <c r="I444" s="82"/>
      <c r="J444" s="82"/>
      <c r="K444" s="82"/>
      <c r="L444" s="82"/>
      <c r="M444" s="82"/>
      <c r="N444" s="82"/>
      <c r="O444" s="82"/>
      <c r="P444" s="82"/>
      <c r="Q444" s="82"/>
      <c r="R444" s="82"/>
      <c r="S444" s="82"/>
      <c r="T444" s="82"/>
      <c r="U444" s="82"/>
      <c r="V444" s="83"/>
    </row>
    <row r="445" spans="1:22" s="66" customFormat="1" ht="39" customHeight="1">
      <c r="A445" s="216"/>
      <c r="C445" s="82"/>
      <c r="D445" s="82"/>
      <c r="E445" s="82"/>
      <c r="F445" s="82"/>
      <c r="G445" s="82"/>
      <c r="H445" s="82"/>
      <c r="I445" s="82"/>
      <c r="J445" s="82"/>
      <c r="K445" s="82"/>
      <c r="L445" s="82"/>
      <c r="M445" s="82"/>
      <c r="N445" s="82"/>
      <c r="O445" s="82"/>
      <c r="P445" s="82"/>
      <c r="Q445" s="82"/>
      <c r="R445" s="82"/>
      <c r="S445" s="82"/>
      <c r="T445" s="82"/>
      <c r="U445" s="82"/>
      <c r="V445" s="83"/>
    </row>
    <row r="446" spans="1:22" s="66" customFormat="1" ht="39" customHeight="1">
      <c r="A446" s="216"/>
      <c r="C446" s="82"/>
      <c r="D446" s="82"/>
      <c r="E446" s="82"/>
      <c r="F446" s="82"/>
      <c r="G446" s="82"/>
      <c r="H446" s="82"/>
      <c r="I446" s="82"/>
      <c r="J446" s="82"/>
      <c r="K446" s="82"/>
      <c r="L446" s="82"/>
      <c r="M446" s="82"/>
      <c r="N446" s="82"/>
      <c r="O446" s="82"/>
      <c r="P446" s="82"/>
      <c r="Q446" s="82"/>
      <c r="R446" s="82"/>
      <c r="S446" s="82"/>
      <c r="T446" s="82"/>
      <c r="U446" s="82"/>
      <c r="V446" s="83"/>
    </row>
    <row r="447" spans="1:22" s="66" customFormat="1" ht="39" customHeight="1">
      <c r="A447" s="216"/>
      <c r="C447" s="82"/>
      <c r="D447" s="82"/>
      <c r="E447" s="82"/>
      <c r="F447" s="82"/>
      <c r="G447" s="82"/>
      <c r="H447" s="82"/>
      <c r="I447" s="82"/>
      <c r="J447" s="82"/>
      <c r="K447" s="82"/>
      <c r="L447" s="82"/>
      <c r="M447" s="82"/>
      <c r="N447" s="82"/>
      <c r="O447" s="82"/>
      <c r="P447" s="82"/>
      <c r="Q447" s="82"/>
      <c r="R447" s="82"/>
      <c r="S447" s="82"/>
      <c r="T447" s="82"/>
      <c r="U447" s="82"/>
      <c r="V447" s="83"/>
    </row>
    <row r="448" spans="1:22" s="66" customFormat="1" ht="39" customHeight="1">
      <c r="A448" s="216"/>
      <c r="C448" s="82"/>
      <c r="D448" s="82"/>
      <c r="E448" s="82"/>
      <c r="F448" s="82"/>
      <c r="G448" s="82"/>
      <c r="H448" s="82"/>
      <c r="I448" s="82"/>
      <c r="J448" s="82"/>
      <c r="K448" s="82"/>
      <c r="L448" s="82"/>
      <c r="M448" s="82"/>
      <c r="N448" s="82"/>
      <c r="O448" s="82"/>
      <c r="P448" s="82"/>
      <c r="Q448" s="82"/>
      <c r="R448" s="82"/>
      <c r="S448" s="82"/>
      <c r="T448" s="82"/>
      <c r="U448" s="82"/>
      <c r="V448" s="83"/>
    </row>
    <row r="449" spans="1:22" s="66" customFormat="1" ht="39" customHeight="1">
      <c r="A449" s="216"/>
      <c r="C449" s="82"/>
      <c r="D449" s="82"/>
      <c r="E449" s="82"/>
      <c r="F449" s="82"/>
      <c r="G449" s="82"/>
      <c r="H449" s="82"/>
      <c r="I449" s="82"/>
      <c r="J449" s="82"/>
      <c r="K449" s="82"/>
      <c r="L449" s="82"/>
      <c r="M449" s="82"/>
      <c r="N449" s="82"/>
      <c r="O449" s="82"/>
      <c r="P449" s="82"/>
      <c r="Q449" s="82"/>
      <c r="R449" s="82"/>
      <c r="S449" s="82"/>
      <c r="T449" s="82"/>
      <c r="U449" s="82"/>
      <c r="V449" s="83"/>
    </row>
    <row r="450" spans="1:22" s="66" customFormat="1" ht="39" customHeight="1">
      <c r="A450" s="216"/>
      <c r="C450" s="82"/>
      <c r="D450" s="82"/>
      <c r="E450" s="82"/>
      <c r="F450" s="82"/>
      <c r="G450" s="82"/>
      <c r="H450" s="82"/>
      <c r="I450" s="82"/>
      <c r="J450" s="82"/>
      <c r="K450" s="82"/>
      <c r="L450" s="82"/>
      <c r="M450" s="82"/>
      <c r="N450" s="82"/>
      <c r="O450" s="82"/>
      <c r="P450" s="82"/>
      <c r="Q450" s="82"/>
      <c r="R450" s="82"/>
      <c r="S450" s="82"/>
      <c r="T450" s="82"/>
      <c r="U450" s="82"/>
      <c r="V450" s="83"/>
    </row>
    <row r="451" spans="1:22" s="66" customFormat="1" ht="39" customHeight="1">
      <c r="A451" s="216"/>
      <c r="C451" s="82"/>
      <c r="D451" s="82"/>
      <c r="E451" s="82"/>
      <c r="F451" s="82"/>
      <c r="G451" s="82"/>
      <c r="H451" s="82"/>
      <c r="I451" s="82"/>
      <c r="J451" s="82"/>
      <c r="K451" s="82"/>
      <c r="L451" s="82"/>
      <c r="M451" s="82"/>
      <c r="N451" s="82"/>
      <c r="O451" s="82"/>
      <c r="P451" s="82"/>
      <c r="Q451" s="82"/>
      <c r="R451" s="82"/>
      <c r="S451" s="82"/>
      <c r="T451" s="82"/>
      <c r="U451" s="82"/>
      <c r="V451" s="83"/>
    </row>
    <row r="452" spans="1:22" s="66" customFormat="1" ht="39" customHeight="1">
      <c r="A452" s="216"/>
      <c r="C452" s="82"/>
      <c r="D452" s="82"/>
      <c r="E452" s="82"/>
      <c r="F452" s="82"/>
      <c r="G452" s="82"/>
      <c r="H452" s="82"/>
      <c r="I452" s="82"/>
      <c r="J452" s="82"/>
      <c r="K452" s="82"/>
      <c r="L452" s="82"/>
      <c r="M452" s="82"/>
      <c r="N452" s="82"/>
      <c r="O452" s="82"/>
      <c r="P452" s="82"/>
      <c r="Q452" s="82"/>
      <c r="R452" s="82"/>
      <c r="S452" s="82"/>
      <c r="T452" s="82"/>
      <c r="U452" s="82"/>
      <c r="V452" s="83"/>
    </row>
    <row r="453" spans="1:22" s="66" customFormat="1" ht="39" customHeight="1">
      <c r="A453" s="216"/>
      <c r="C453" s="82"/>
      <c r="D453" s="82"/>
      <c r="E453" s="82"/>
      <c r="F453" s="82"/>
      <c r="G453" s="82"/>
      <c r="H453" s="82"/>
      <c r="I453" s="82"/>
      <c r="J453" s="82"/>
      <c r="K453" s="82"/>
      <c r="L453" s="82"/>
      <c r="M453" s="82"/>
      <c r="N453" s="82"/>
      <c r="O453" s="82"/>
      <c r="P453" s="82"/>
      <c r="Q453" s="82"/>
      <c r="R453" s="82"/>
      <c r="S453" s="82"/>
      <c r="T453" s="82"/>
      <c r="U453" s="82"/>
      <c r="V453" s="83"/>
    </row>
    <row r="454" spans="1:22" s="66" customFormat="1" ht="39" customHeight="1">
      <c r="A454" s="216"/>
      <c r="C454" s="82"/>
      <c r="D454" s="82"/>
      <c r="E454" s="82"/>
      <c r="F454" s="82"/>
      <c r="G454" s="82"/>
      <c r="H454" s="82"/>
      <c r="I454" s="82"/>
      <c r="J454" s="82"/>
      <c r="K454" s="82"/>
      <c r="L454" s="82"/>
      <c r="M454" s="82"/>
      <c r="N454" s="82"/>
      <c r="O454" s="82"/>
      <c r="P454" s="82"/>
      <c r="Q454" s="82"/>
      <c r="R454" s="82"/>
      <c r="S454" s="82"/>
      <c r="T454" s="82"/>
      <c r="U454" s="82"/>
      <c r="V454" s="83"/>
    </row>
    <row r="455" spans="1:22" s="66" customFormat="1" ht="39" customHeight="1">
      <c r="A455" s="216"/>
      <c r="C455" s="82"/>
      <c r="D455" s="82"/>
      <c r="E455" s="82"/>
      <c r="F455" s="82"/>
      <c r="G455" s="82"/>
      <c r="H455" s="82"/>
      <c r="I455" s="82"/>
      <c r="J455" s="82"/>
      <c r="K455" s="82"/>
      <c r="L455" s="82"/>
      <c r="M455" s="82"/>
      <c r="N455" s="82"/>
      <c r="O455" s="82"/>
      <c r="P455" s="82"/>
      <c r="Q455" s="82"/>
      <c r="R455" s="82"/>
      <c r="S455" s="82"/>
      <c r="T455" s="82"/>
      <c r="U455" s="82"/>
      <c r="V455" s="83"/>
    </row>
    <row r="456" spans="1:22" s="66" customFormat="1" ht="39" customHeight="1">
      <c r="A456" s="216"/>
      <c r="C456" s="82"/>
      <c r="D456" s="82"/>
      <c r="E456" s="82"/>
      <c r="F456" s="82"/>
      <c r="G456" s="82"/>
      <c r="H456" s="82"/>
      <c r="I456" s="82"/>
      <c r="J456" s="82"/>
      <c r="K456" s="82"/>
      <c r="L456" s="82"/>
      <c r="M456" s="82"/>
      <c r="N456" s="82"/>
      <c r="O456" s="82"/>
      <c r="P456" s="82"/>
      <c r="Q456" s="82"/>
      <c r="R456" s="82"/>
      <c r="S456" s="82"/>
      <c r="T456" s="82"/>
      <c r="U456" s="82"/>
      <c r="V456" s="83"/>
    </row>
    <row r="457" spans="1:22" s="66" customFormat="1" ht="39" customHeight="1">
      <c r="A457" s="216"/>
      <c r="C457" s="82"/>
      <c r="D457" s="82"/>
      <c r="E457" s="82"/>
      <c r="F457" s="82"/>
      <c r="G457" s="82"/>
      <c r="H457" s="82"/>
      <c r="I457" s="82"/>
      <c r="J457" s="82"/>
      <c r="K457" s="82"/>
      <c r="L457" s="82"/>
      <c r="M457" s="82"/>
      <c r="N457" s="82"/>
      <c r="O457" s="82"/>
      <c r="P457" s="82"/>
      <c r="Q457" s="82"/>
      <c r="R457" s="82"/>
      <c r="S457" s="82"/>
      <c r="T457" s="82"/>
      <c r="U457" s="82"/>
      <c r="V457" s="83"/>
    </row>
    <row r="458" spans="1:22" s="66" customFormat="1" ht="39" customHeight="1">
      <c r="A458" s="216"/>
      <c r="C458" s="82"/>
      <c r="D458" s="82"/>
      <c r="E458" s="82"/>
      <c r="F458" s="82"/>
      <c r="G458" s="82"/>
      <c r="H458" s="82"/>
      <c r="I458" s="82"/>
      <c r="J458" s="82"/>
      <c r="K458" s="82"/>
      <c r="L458" s="82"/>
      <c r="M458" s="82"/>
      <c r="N458" s="82"/>
      <c r="O458" s="82"/>
      <c r="P458" s="82"/>
      <c r="Q458" s="82"/>
      <c r="R458" s="82"/>
      <c r="S458" s="82"/>
      <c r="T458" s="82"/>
      <c r="U458" s="82"/>
      <c r="V458" s="83"/>
    </row>
    <row r="459" spans="1:22" s="66" customFormat="1" ht="39" customHeight="1">
      <c r="A459" s="216"/>
      <c r="C459" s="82"/>
      <c r="D459" s="82"/>
      <c r="E459" s="82"/>
      <c r="F459" s="82"/>
      <c r="G459" s="82"/>
      <c r="H459" s="82"/>
      <c r="I459" s="82"/>
      <c r="J459" s="82"/>
      <c r="K459" s="82"/>
      <c r="L459" s="82"/>
      <c r="M459" s="82"/>
      <c r="N459" s="82"/>
      <c r="O459" s="82"/>
      <c r="P459" s="82"/>
      <c r="Q459" s="82"/>
      <c r="R459" s="82"/>
      <c r="S459" s="82"/>
      <c r="T459" s="82"/>
      <c r="U459" s="82"/>
      <c r="V459" s="83"/>
    </row>
    <row r="460" spans="1:22" s="66" customFormat="1" ht="39" customHeight="1">
      <c r="A460" s="216"/>
      <c r="C460" s="82"/>
      <c r="D460" s="82"/>
      <c r="E460" s="82"/>
      <c r="F460" s="82"/>
      <c r="G460" s="82"/>
      <c r="H460" s="82"/>
      <c r="I460" s="82"/>
      <c r="J460" s="82"/>
      <c r="K460" s="82"/>
      <c r="L460" s="82"/>
      <c r="M460" s="82"/>
      <c r="N460" s="82"/>
      <c r="O460" s="82"/>
      <c r="P460" s="82"/>
      <c r="Q460" s="82"/>
      <c r="R460" s="82"/>
      <c r="S460" s="82"/>
      <c r="T460" s="82"/>
      <c r="U460" s="82"/>
      <c r="V460" s="83"/>
    </row>
    <row r="461" spans="1:22" s="66" customFormat="1" ht="39" customHeight="1">
      <c r="A461" s="216"/>
      <c r="C461" s="82"/>
      <c r="D461" s="82"/>
      <c r="E461" s="82"/>
      <c r="F461" s="82"/>
      <c r="G461" s="82"/>
      <c r="H461" s="82"/>
      <c r="I461" s="82"/>
      <c r="J461" s="82"/>
      <c r="K461" s="82"/>
      <c r="L461" s="82"/>
      <c r="M461" s="82"/>
      <c r="N461" s="82"/>
      <c r="O461" s="82"/>
      <c r="P461" s="82"/>
      <c r="Q461" s="82"/>
      <c r="R461" s="82"/>
      <c r="S461" s="82"/>
      <c r="T461" s="82"/>
      <c r="U461" s="82"/>
      <c r="V461" s="83"/>
    </row>
    <row r="462" spans="1:22" s="66" customFormat="1" ht="39" customHeight="1">
      <c r="A462" s="216"/>
      <c r="C462" s="82"/>
      <c r="D462" s="82"/>
      <c r="E462" s="82"/>
      <c r="F462" s="82"/>
      <c r="G462" s="82"/>
      <c r="H462" s="82"/>
      <c r="I462" s="82"/>
      <c r="J462" s="82"/>
      <c r="K462" s="82"/>
      <c r="L462" s="82"/>
      <c r="M462" s="82"/>
      <c r="N462" s="82"/>
      <c r="O462" s="82"/>
      <c r="P462" s="82"/>
      <c r="Q462" s="82"/>
      <c r="R462" s="82"/>
      <c r="S462" s="82"/>
      <c r="T462" s="82"/>
      <c r="U462" s="82"/>
      <c r="V462" s="83"/>
    </row>
    <row r="463" spans="1:22" s="66" customFormat="1" ht="39" customHeight="1">
      <c r="A463" s="216"/>
      <c r="C463" s="82"/>
      <c r="D463" s="82"/>
      <c r="E463" s="82"/>
      <c r="F463" s="82"/>
      <c r="G463" s="82"/>
      <c r="H463" s="82"/>
      <c r="I463" s="82"/>
      <c r="J463" s="82"/>
      <c r="K463" s="82"/>
      <c r="L463" s="82"/>
      <c r="M463" s="82"/>
      <c r="N463" s="82"/>
      <c r="O463" s="82"/>
      <c r="P463" s="82"/>
      <c r="Q463" s="82"/>
      <c r="R463" s="82"/>
      <c r="S463" s="82"/>
      <c r="T463" s="82"/>
      <c r="U463" s="82"/>
      <c r="V463" s="83"/>
    </row>
    <row r="464" spans="1:22" s="66" customFormat="1" ht="39" customHeight="1">
      <c r="A464" s="216"/>
      <c r="C464" s="82"/>
      <c r="D464" s="82"/>
      <c r="E464" s="82"/>
      <c r="F464" s="82"/>
      <c r="G464" s="82"/>
      <c r="H464" s="82"/>
      <c r="I464" s="82"/>
      <c r="J464" s="82"/>
      <c r="K464" s="82"/>
      <c r="L464" s="82"/>
      <c r="M464" s="82"/>
      <c r="N464" s="82"/>
      <c r="O464" s="82"/>
      <c r="P464" s="82"/>
      <c r="Q464" s="82"/>
      <c r="R464" s="82"/>
      <c r="S464" s="82"/>
      <c r="T464" s="82"/>
      <c r="U464" s="82"/>
      <c r="V464" s="83"/>
    </row>
    <row r="465" spans="1:22" s="66" customFormat="1" ht="39" customHeight="1">
      <c r="A465" s="216"/>
      <c r="C465" s="82"/>
      <c r="D465" s="82"/>
      <c r="E465" s="82"/>
      <c r="F465" s="82"/>
      <c r="G465" s="82"/>
      <c r="H465" s="82"/>
      <c r="I465" s="82"/>
      <c r="J465" s="82"/>
      <c r="K465" s="82"/>
      <c r="L465" s="82"/>
      <c r="M465" s="82"/>
      <c r="N465" s="82"/>
      <c r="O465" s="82"/>
      <c r="P465" s="82"/>
      <c r="Q465" s="82"/>
      <c r="R465" s="82"/>
      <c r="S465" s="82"/>
      <c r="T465" s="82"/>
      <c r="U465" s="82"/>
      <c r="V465" s="83"/>
    </row>
    <row r="466" spans="1:22" s="66" customFormat="1" ht="39" customHeight="1">
      <c r="A466" s="216"/>
      <c r="C466" s="82"/>
      <c r="D466" s="82"/>
      <c r="E466" s="82"/>
      <c r="F466" s="82"/>
      <c r="G466" s="82"/>
      <c r="H466" s="82"/>
      <c r="I466" s="82"/>
      <c r="J466" s="82"/>
      <c r="K466" s="82"/>
      <c r="L466" s="82"/>
      <c r="M466" s="82"/>
      <c r="N466" s="82"/>
      <c r="O466" s="82"/>
      <c r="P466" s="82"/>
      <c r="Q466" s="82"/>
      <c r="R466" s="82"/>
      <c r="S466" s="82"/>
      <c r="T466" s="82"/>
      <c r="U466" s="82"/>
      <c r="V466" s="83"/>
    </row>
    <row r="467" spans="1:22" s="66" customFormat="1" ht="39" customHeight="1">
      <c r="A467" s="216"/>
      <c r="C467" s="82"/>
      <c r="D467" s="82"/>
      <c r="E467" s="82"/>
      <c r="F467" s="82"/>
      <c r="G467" s="82"/>
      <c r="H467" s="82"/>
      <c r="I467" s="82"/>
      <c r="J467" s="82"/>
      <c r="K467" s="82"/>
      <c r="L467" s="82"/>
      <c r="M467" s="82"/>
      <c r="N467" s="82"/>
      <c r="O467" s="82"/>
      <c r="P467" s="82"/>
      <c r="Q467" s="82"/>
      <c r="R467" s="82"/>
      <c r="S467" s="82"/>
      <c r="T467" s="82"/>
      <c r="U467" s="82"/>
      <c r="V467" s="83"/>
    </row>
    <row r="468" spans="1:22" s="66" customFormat="1" ht="39" customHeight="1">
      <c r="A468" s="216"/>
      <c r="C468" s="82"/>
      <c r="D468" s="82"/>
      <c r="E468" s="82"/>
      <c r="F468" s="82"/>
      <c r="G468" s="82"/>
      <c r="H468" s="82"/>
      <c r="I468" s="82"/>
      <c r="J468" s="82"/>
      <c r="K468" s="82"/>
      <c r="L468" s="82"/>
      <c r="M468" s="82"/>
      <c r="N468" s="82"/>
      <c r="O468" s="82"/>
      <c r="P468" s="82"/>
      <c r="Q468" s="82"/>
      <c r="R468" s="82"/>
      <c r="S468" s="82"/>
      <c r="T468" s="82"/>
      <c r="U468" s="82"/>
      <c r="V468" s="83"/>
    </row>
    <row r="469" spans="1:22" s="66" customFormat="1" ht="39" customHeight="1">
      <c r="A469" s="216"/>
      <c r="C469" s="82"/>
      <c r="D469" s="82"/>
      <c r="E469" s="82"/>
      <c r="F469" s="82"/>
      <c r="G469" s="82"/>
      <c r="H469" s="82"/>
      <c r="I469" s="82"/>
      <c r="J469" s="82"/>
      <c r="K469" s="82"/>
      <c r="L469" s="82"/>
      <c r="M469" s="82"/>
      <c r="N469" s="82"/>
      <c r="O469" s="82"/>
      <c r="P469" s="82"/>
      <c r="Q469" s="82"/>
      <c r="R469" s="82"/>
      <c r="S469" s="82"/>
      <c r="T469" s="82"/>
      <c r="U469" s="82"/>
      <c r="V469" s="83"/>
    </row>
    <row r="470" spans="1:22" s="66" customFormat="1" ht="39" customHeight="1">
      <c r="A470" s="216"/>
      <c r="C470" s="82"/>
      <c r="D470" s="82"/>
      <c r="E470" s="82"/>
      <c r="F470" s="82"/>
      <c r="G470" s="82"/>
      <c r="H470" s="82"/>
      <c r="I470" s="82"/>
      <c r="J470" s="82"/>
      <c r="K470" s="82"/>
      <c r="L470" s="82"/>
      <c r="M470" s="82"/>
      <c r="N470" s="82"/>
      <c r="O470" s="82"/>
      <c r="P470" s="82"/>
      <c r="Q470" s="82"/>
      <c r="R470" s="82"/>
      <c r="S470" s="82"/>
      <c r="T470" s="82"/>
      <c r="U470" s="82"/>
      <c r="V470" s="83"/>
    </row>
    <row r="471" spans="1:22" s="66" customFormat="1" ht="39" customHeight="1">
      <c r="A471" s="216"/>
      <c r="C471" s="82"/>
      <c r="D471" s="82"/>
      <c r="E471" s="82"/>
      <c r="F471" s="82"/>
      <c r="G471" s="82"/>
      <c r="H471" s="82"/>
      <c r="I471" s="82"/>
      <c r="J471" s="82"/>
      <c r="K471" s="82"/>
      <c r="L471" s="82"/>
      <c r="M471" s="82"/>
      <c r="N471" s="82"/>
      <c r="O471" s="82"/>
      <c r="P471" s="82"/>
      <c r="Q471" s="82"/>
      <c r="R471" s="82"/>
      <c r="S471" s="82"/>
      <c r="T471" s="82"/>
      <c r="U471" s="82"/>
      <c r="V471" s="83"/>
    </row>
    <row r="472" spans="1:22" s="66" customFormat="1" ht="39" customHeight="1">
      <c r="A472" s="216"/>
      <c r="C472" s="82"/>
      <c r="D472" s="82"/>
      <c r="E472" s="82"/>
      <c r="F472" s="82"/>
      <c r="G472" s="82"/>
      <c r="H472" s="82"/>
      <c r="I472" s="82"/>
      <c r="J472" s="82"/>
      <c r="K472" s="82"/>
      <c r="L472" s="82"/>
      <c r="M472" s="82"/>
      <c r="N472" s="82"/>
      <c r="O472" s="82"/>
      <c r="P472" s="82"/>
      <c r="Q472" s="82"/>
      <c r="R472" s="82"/>
      <c r="S472" s="82"/>
      <c r="T472" s="82"/>
      <c r="U472" s="82"/>
      <c r="V472" s="83"/>
    </row>
    <row r="473" spans="1:22" s="66" customFormat="1" ht="39" customHeight="1">
      <c r="A473" s="216"/>
      <c r="C473" s="82"/>
      <c r="D473" s="82"/>
      <c r="E473" s="82"/>
      <c r="F473" s="82"/>
      <c r="G473" s="82"/>
      <c r="H473" s="82"/>
      <c r="I473" s="82"/>
      <c r="J473" s="82"/>
      <c r="K473" s="82"/>
      <c r="L473" s="82"/>
      <c r="M473" s="82"/>
      <c r="N473" s="82"/>
      <c r="O473" s="82"/>
      <c r="P473" s="82"/>
      <c r="Q473" s="82"/>
      <c r="R473" s="82"/>
      <c r="S473" s="82"/>
      <c r="T473" s="82"/>
      <c r="U473" s="82"/>
      <c r="V473" s="83"/>
    </row>
    <row r="474" spans="1:22" s="66" customFormat="1" ht="39" customHeight="1">
      <c r="A474" s="216"/>
      <c r="C474" s="82"/>
      <c r="D474" s="82"/>
      <c r="E474" s="82"/>
      <c r="F474" s="82"/>
      <c r="G474" s="82"/>
      <c r="H474" s="82"/>
      <c r="I474" s="82"/>
      <c r="J474" s="82"/>
      <c r="K474" s="82"/>
      <c r="L474" s="82"/>
      <c r="M474" s="82"/>
      <c r="N474" s="82"/>
      <c r="O474" s="82"/>
      <c r="P474" s="82"/>
      <c r="Q474" s="82"/>
      <c r="R474" s="82"/>
      <c r="S474" s="82"/>
      <c r="T474" s="82"/>
      <c r="U474" s="82"/>
      <c r="V474" s="83"/>
    </row>
    <row r="475" spans="1:22" s="66" customFormat="1" ht="39" customHeight="1">
      <c r="A475" s="216"/>
      <c r="C475" s="82"/>
      <c r="D475" s="82"/>
      <c r="E475" s="82"/>
      <c r="F475" s="82"/>
      <c r="G475" s="82"/>
      <c r="H475" s="82"/>
      <c r="I475" s="82"/>
      <c r="J475" s="82"/>
      <c r="K475" s="82"/>
      <c r="L475" s="82"/>
      <c r="M475" s="82"/>
      <c r="N475" s="82"/>
      <c r="O475" s="82"/>
      <c r="P475" s="82"/>
      <c r="Q475" s="82"/>
      <c r="R475" s="82"/>
      <c r="S475" s="82"/>
      <c r="T475" s="82"/>
      <c r="U475" s="82"/>
      <c r="V475" s="83"/>
    </row>
    <row r="476" spans="1:22" s="66" customFormat="1" ht="39" customHeight="1">
      <c r="A476" s="216"/>
      <c r="C476" s="82"/>
      <c r="D476" s="82"/>
      <c r="E476" s="82"/>
      <c r="F476" s="82"/>
      <c r="G476" s="82"/>
      <c r="H476" s="82"/>
      <c r="I476" s="82"/>
      <c r="J476" s="82"/>
      <c r="K476" s="82"/>
      <c r="L476" s="82"/>
      <c r="M476" s="82"/>
      <c r="N476" s="82"/>
      <c r="O476" s="82"/>
      <c r="P476" s="82"/>
      <c r="Q476" s="82"/>
      <c r="R476" s="82"/>
      <c r="S476" s="82"/>
      <c r="T476" s="82"/>
      <c r="U476" s="82"/>
      <c r="V476" s="83"/>
    </row>
    <row r="477" spans="1:22" s="66" customFormat="1" ht="39" customHeight="1">
      <c r="A477" s="216"/>
      <c r="C477" s="82"/>
      <c r="D477" s="82"/>
      <c r="E477" s="82"/>
      <c r="F477" s="82"/>
      <c r="G477" s="82"/>
      <c r="H477" s="82"/>
      <c r="I477" s="82"/>
      <c r="J477" s="82"/>
      <c r="K477" s="82"/>
      <c r="L477" s="82"/>
      <c r="M477" s="82"/>
      <c r="N477" s="82"/>
      <c r="O477" s="82"/>
      <c r="P477" s="82"/>
      <c r="Q477" s="82"/>
      <c r="R477" s="82"/>
      <c r="S477" s="82"/>
      <c r="T477" s="82"/>
      <c r="U477" s="82"/>
      <c r="V477" s="83"/>
    </row>
    <row r="478" spans="1:22" s="66" customFormat="1" ht="39" customHeight="1">
      <c r="A478" s="216"/>
      <c r="C478" s="82"/>
      <c r="D478" s="82"/>
      <c r="E478" s="82"/>
      <c r="F478" s="82"/>
      <c r="G478" s="82"/>
      <c r="H478" s="82"/>
      <c r="I478" s="82"/>
      <c r="J478" s="82"/>
      <c r="K478" s="82"/>
      <c r="L478" s="82"/>
      <c r="M478" s="82"/>
      <c r="N478" s="82"/>
      <c r="O478" s="82"/>
      <c r="P478" s="82"/>
      <c r="Q478" s="82"/>
      <c r="R478" s="82"/>
      <c r="S478" s="82"/>
      <c r="T478" s="82"/>
      <c r="U478" s="82"/>
      <c r="V478" s="83"/>
    </row>
    <row r="479" spans="1:22" s="66" customFormat="1" ht="39" customHeight="1">
      <c r="A479" s="216"/>
      <c r="C479" s="82"/>
      <c r="D479" s="82"/>
      <c r="E479" s="82"/>
      <c r="F479" s="82"/>
      <c r="G479" s="82"/>
      <c r="H479" s="82"/>
      <c r="I479" s="82"/>
      <c r="J479" s="82"/>
      <c r="K479" s="82"/>
      <c r="L479" s="82"/>
      <c r="M479" s="82"/>
      <c r="N479" s="82"/>
      <c r="O479" s="82"/>
      <c r="P479" s="82"/>
      <c r="Q479" s="82"/>
      <c r="R479" s="82"/>
      <c r="S479" s="82"/>
      <c r="T479" s="82"/>
      <c r="U479" s="82"/>
      <c r="V479" s="83"/>
    </row>
    <row r="480" spans="1:22" s="66" customFormat="1" ht="39" customHeight="1">
      <c r="A480" s="216"/>
      <c r="C480" s="82"/>
      <c r="D480" s="82"/>
      <c r="E480" s="82"/>
      <c r="F480" s="82"/>
      <c r="G480" s="82"/>
      <c r="H480" s="82"/>
      <c r="I480" s="82"/>
      <c r="J480" s="82"/>
      <c r="K480" s="82"/>
      <c r="L480" s="82"/>
      <c r="M480" s="82"/>
      <c r="N480" s="82"/>
      <c r="O480" s="82"/>
      <c r="P480" s="82"/>
      <c r="Q480" s="82"/>
      <c r="R480" s="82"/>
      <c r="S480" s="82"/>
      <c r="T480" s="82"/>
      <c r="U480" s="82"/>
      <c r="V480" s="83"/>
    </row>
    <row r="481" spans="1:22" s="66" customFormat="1" ht="39" customHeight="1">
      <c r="A481" s="216"/>
      <c r="C481" s="82"/>
      <c r="D481" s="82"/>
      <c r="E481" s="82"/>
      <c r="F481" s="82"/>
      <c r="G481" s="82"/>
      <c r="H481" s="82"/>
      <c r="I481" s="82"/>
      <c r="J481" s="82"/>
      <c r="K481" s="82"/>
      <c r="L481" s="82"/>
      <c r="M481" s="82"/>
      <c r="N481" s="82"/>
      <c r="O481" s="82"/>
      <c r="P481" s="82"/>
      <c r="Q481" s="82"/>
      <c r="R481" s="82"/>
      <c r="S481" s="82"/>
      <c r="T481" s="82"/>
      <c r="U481" s="82"/>
      <c r="V481" s="83"/>
    </row>
    <row r="482" spans="1:22" s="66" customFormat="1" ht="39" customHeight="1">
      <c r="A482" s="216"/>
      <c r="C482" s="82"/>
      <c r="D482" s="82"/>
      <c r="E482" s="82"/>
      <c r="F482" s="82"/>
      <c r="G482" s="82"/>
      <c r="H482" s="82"/>
      <c r="I482" s="82"/>
      <c r="J482" s="82"/>
      <c r="K482" s="82"/>
      <c r="L482" s="82"/>
      <c r="M482" s="82"/>
      <c r="N482" s="82"/>
      <c r="O482" s="82"/>
      <c r="P482" s="82"/>
      <c r="Q482" s="82"/>
      <c r="R482" s="82"/>
      <c r="S482" s="82"/>
      <c r="T482" s="82"/>
      <c r="U482" s="82"/>
      <c r="V482" s="83"/>
    </row>
    <row r="483" spans="1:22" s="66" customFormat="1" ht="39" customHeight="1">
      <c r="A483" s="216"/>
      <c r="C483" s="82"/>
      <c r="D483" s="82"/>
      <c r="E483" s="82"/>
      <c r="F483" s="82"/>
      <c r="G483" s="82"/>
      <c r="H483" s="82"/>
      <c r="I483" s="82"/>
      <c r="J483" s="82"/>
      <c r="K483" s="82"/>
      <c r="L483" s="82"/>
      <c r="M483" s="82"/>
      <c r="N483" s="82"/>
      <c r="O483" s="82"/>
      <c r="P483" s="82"/>
      <c r="Q483" s="82"/>
      <c r="R483" s="82"/>
      <c r="S483" s="82"/>
      <c r="T483" s="82"/>
      <c r="U483" s="82"/>
      <c r="V483" s="83"/>
    </row>
    <row r="484" spans="1:22" s="66" customFormat="1" ht="39" customHeight="1">
      <c r="A484" s="216"/>
      <c r="C484" s="82"/>
      <c r="D484" s="82"/>
      <c r="E484" s="82"/>
      <c r="F484" s="82"/>
      <c r="G484" s="82"/>
      <c r="H484" s="82"/>
      <c r="I484" s="82"/>
      <c r="J484" s="82"/>
      <c r="K484" s="82"/>
      <c r="L484" s="82"/>
      <c r="M484" s="82"/>
      <c r="N484" s="82"/>
      <c r="O484" s="82"/>
      <c r="P484" s="82"/>
      <c r="Q484" s="82"/>
      <c r="R484" s="82"/>
      <c r="S484" s="82"/>
      <c r="T484" s="82"/>
      <c r="U484" s="82"/>
      <c r="V484" s="83"/>
    </row>
    <row r="485" spans="1:22" s="66" customFormat="1" ht="39" customHeight="1">
      <c r="A485" s="216"/>
      <c r="C485" s="82"/>
      <c r="D485" s="82"/>
      <c r="E485" s="82"/>
      <c r="F485" s="82"/>
      <c r="G485" s="82"/>
      <c r="H485" s="82"/>
      <c r="I485" s="82"/>
      <c r="J485" s="82"/>
      <c r="K485" s="82"/>
      <c r="L485" s="82"/>
      <c r="M485" s="82"/>
      <c r="N485" s="82"/>
      <c r="O485" s="82"/>
      <c r="P485" s="82"/>
      <c r="Q485" s="82"/>
      <c r="R485" s="82"/>
      <c r="S485" s="82"/>
      <c r="T485" s="82"/>
      <c r="U485" s="82"/>
      <c r="V485" s="83"/>
    </row>
    <row r="486" spans="1:22" s="66" customFormat="1" ht="39" customHeight="1">
      <c r="A486" s="216"/>
      <c r="C486" s="82"/>
      <c r="D486" s="82"/>
      <c r="E486" s="82"/>
      <c r="F486" s="82"/>
      <c r="G486" s="82"/>
      <c r="H486" s="82"/>
      <c r="I486" s="82"/>
      <c r="J486" s="82"/>
      <c r="K486" s="82"/>
      <c r="L486" s="82"/>
      <c r="M486" s="82"/>
      <c r="N486" s="82"/>
      <c r="O486" s="82"/>
      <c r="P486" s="82"/>
      <c r="Q486" s="82"/>
      <c r="R486" s="82"/>
      <c r="S486" s="82"/>
      <c r="T486" s="82"/>
      <c r="U486" s="82"/>
      <c r="V486" s="83"/>
    </row>
    <row r="487" spans="1:22" s="66" customFormat="1" ht="39" customHeight="1">
      <c r="A487" s="216"/>
      <c r="C487" s="82"/>
      <c r="D487" s="82"/>
      <c r="E487" s="82"/>
      <c r="F487" s="82"/>
      <c r="G487" s="82"/>
      <c r="H487" s="82"/>
      <c r="I487" s="82"/>
      <c r="J487" s="82"/>
      <c r="K487" s="82"/>
      <c r="L487" s="82"/>
      <c r="M487" s="82"/>
      <c r="N487" s="82"/>
      <c r="O487" s="82"/>
      <c r="P487" s="82"/>
      <c r="Q487" s="82"/>
      <c r="R487" s="82"/>
      <c r="S487" s="82"/>
      <c r="T487" s="82"/>
      <c r="U487" s="82"/>
      <c r="V487" s="83"/>
    </row>
    <row r="488" spans="1:22" s="66" customFormat="1" ht="39" customHeight="1">
      <c r="A488" s="216"/>
      <c r="C488" s="82"/>
      <c r="D488" s="82"/>
      <c r="E488" s="82"/>
      <c r="F488" s="82"/>
      <c r="G488" s="82"/>
      <c r="H488" s="82"/>
      <c r="I488" s="82"/>
      <c r="J488" s="82"/>
      <c r="K488" s="82"/>
      <c r="L488" s="82"/>
      <c r="M488" s="82"/>
      <c r="N488" s="82"/>
      <c r="O488" s="82"/>
      <c r="P488" s="82"/>
      <c r="Q488" s="82"/>
      <c r="R488" s="82"/>
      <c r="S488" s="82"/>
      <c r="T488" s="82"/>
      <c r="U488" s="82"/>
      <c r="V488" s="83"/>
    </row>
    <row r="489" spans="1:22" s="66" customFormat="1" ht="39" customHeight="1">
      <c r="A489" s="216"/>
      <c r="C489" s="82"/>
      <c r="D489" s="82"/>
      <c r="E489" s="82"/>
      <c r="F489" s="82"/>
      <c r="G489" s="82"/>
      <c r="H489" s="82"/>
      <c r="I489" s="82"/>
      <c r="J489" s="82"/>
      <c r="K489" s="82"/>
      <c r="L489" s="82"/>
      <c r="M489" s="82"/>
      <c r="N489" s="82"/>
      <c r="O489" s="82"/>
      <c r="P489" s="82"/>
      <c r="Q489" s="82"/>
      <c r="R489" s="82"/>
      <c r="S489" s="82"/>
      <c r="T489" s="82"/>
      <c r="U489" s="82"/>
      <c r="V489" s="83"/>
    </row>
    <row r="490" spans="1:22" s="66" customFormat="1" ht="39" customHeight="1">
      <c r="A490" s="216"/>
      <c r="C490" s="82"/>
      <c r="D490" s="82"/>
      <c r="E490" s="82"/>
      <c r="F490" s="82"/>
      <c r="G490" s="82"/>
      <c r="H490" s="82"/>
      <c r="I490" s="82"/>
      <c r="J490" s="82"/>
      <c r="K490" s="82"/>
      <c r="L490" s="82"/>
      <c r="M490" s="82"/>
      <c r="N490" s="82"/>
      <c r="O490" s="82"/>
      <c r="P490" s="82"/>
      <c r="Q490" s="82"/>
      <c r="R490" s="82"/>
      <c r="S490" s="82"/>
      <c r="T490" s="82"/>
      <c r="U490" s="82"/>
      <c r="V490" s="83"/>
    </row>
    <row r="491" spans="1:22" s="66" customFormat="1" ht="39" customHeight="1">
      <c r="A491" s="216"/>
      <c r="C491" s="82"/>
      <c r="D491" s="82"/>
      <c r="E491" s="82"/>
      <c r="F491" s="82"/>
      <c r="G491" s="82"/>
      <c r="H491" s="82"/>
      <c r="I491" s="82"/>
      <c r="J491" s="82"/>
      <c r="K491" s="82"/>
      <c r="L491" s="82"/>
      <c r="M491" s="82"/>
      <c r="N491" s="82"/>
      <c r="O491" s="82"/>
      <c r="P491" s="82"/>
      <c r="Q491" s="82"/>
      <c r="R491" s="82"/>
      <c r="S491" s="82"/>
      <c r="T491" s="82"/>
      <c r="U491" s="82"/>
      <c r="V491" s="83"/>
    </row>
    <row r="492" spans="1:22" s="66" customFormat="1" ht="39" customHeight="1">
      <c r="A492" s="216"/>
      <c r="C492" s="82"/>
      <c r="D492" s="82"/>
      <c r="E492" s="82"/>
      <c r="F492" s="82"/>
      <c r="G492" s="82"/>
      <c r="H492" s="82"/>
      <c r="I492" s="82"/>
      <c r="J492" s="82"/>
      <c r="K492" s="82"/>
      <c r="L492" s="82"/>
      <c r="M492" s="82"/>
      <c r="N492" s="82"/>
      <c r="O492" s="82"/>
      <c r="P492" s="82"/>
      <c r="Q492" s="82"/>
      <c r="R492" s="82"/>
      <c r="S492" s="82"/>
      <c r="T492" s="82"/>
      <c r="U492" s="82"/>
      <c r="V492" s="83"/>
    </row>
    <row r="493" spans="1:22" s="66" customFormat="1" ht="39" customHeight="1">
      <c r="A493" s="216"/>
      <c r="C493" s="82"/>
      <c r="D493" s="82"/>
      <c r="E493" s="82"/>
      <c r="F493" s="82"/>
      <c r="G493" s="82"/>
      <c r="H493" s="82"/>
      <c r="I493" s="82"/>
      <c r="J493" s="82"/>
      <c r="K493" s="82"/>
      <c r="L493" s="82"/>
      <c r="M493" s="82"/>
      <c r="N493" s="82"/>
      <c r="O493" s="82"/>
      <c r="P493" s="82"/>
      <c r="Q493" s="82"/>
      <c r="R493" s="82"/>
      <c r="S493" s="82"/>
      <c r="T493" s="82"/>
      <c r="U493" s="82"/>
      <c r="V493" s="83"/>
    </row>
    <row r="494" spans="1:22" s="66" customFormat="1" ht="39" customHeight="1">
      <c r="A494" s="216"/>
      <c r="C494" s="82"/>
      <c r="D494" s="82"/>
      <c r="E494" s="82"/>
      <c r="F494" s="82"/>
      <c r="G494" s="82"/>
      <c r="H494" s="82"/>
      <c r="I494" s="82"/>
      <c r="J494" s="82"/>
      <c r="K494" s="82"/>
      <c r="L494" s="82"/>
      <c r="M494" s="82"/>
      <c r="N494" s="82"/>
      <c r="O494" s="82"/>
      <c r="P494" s="82"/>
      <c r="Q494" s="82"/>
      <c r="R494" s="82"/>
      <c r="S494" s="82"/>
      <c r="T494" s="82"/>
      <c r="U494" s="82"/>
      <c r="V494" s="83"/>
    </row>
    <row r="495" spans="1:22" s="66" customFormat="1" ht="39" customHeight="1">
      <c r="A495" s="216"/>
      <c r="C495" s="82"/>
      <c r="D495" s="82"/>
      <c r="E495" s="82"/>
      <c r="F495" s="82"/>
      <c r="G495" s="82"/>
      <c r="H495" s="82"/>
      <c r="I495" s="82"/>
      <c r="J495" s="82"/>
      <c r="K495" s="82"/>
      <c r="L495" s="82"/>
      <c r="M495" s="82"/>
      <c r="N495" s="82"/>
      <c r="O495" s="82"/>
      <c r="P495" s="82"/>
      <c r="Q495" s="82"/>
      <c r="R495" s="82"/>
      <c r="S495" s="82"/>
      <c r="T495" s="82"/>
      <c r="U495" s="82"/>
      <c r="V495" s="83"/>
    </row>
    <row r="496" spans="1:22" s="66" customFormat="1" ht="39" customHeight="1">
      <c r="A496" s="216"/>
      <c r="C496" s="82"/>
      <c r="D496" s="82"/>
      <c r="E496" s="82"/>
      <c r="F496" s="82"/>
      <c r="G496" s="82"/>
      <c r="H496" s="82"/>
      <c r="I496" s="82"/>
      <c r="J496" s="82"/>
      <c r="K496" s="82"/>
      <c r="L496" s="82"/>
      <c r="M496" s="82"/>
      <c r="N496" s="82"/>
      <c r="O496" s="82"/>
      <c r="P496" s="82"/>
      <c r="Q496" s="82"/>
      <c r="R496" s="82"/>
      <c r="S496" s="82"/>
      <c r="T496" s="82"/>
      <c r="U496" s="82"/>
      <c r="V496" s="83"/>
    </row>
    <row r="497" spans="1:22" s="66" customFormat="1" ht="39" customHeight="1">
      <c r="A497" s="216"/>
      <c r="C497" s="82"/>
      <c r="D497" s="82"/>
      <c r="E497" s="82"/>
      <c r="F497" s="82"/>
      <c r="G497" s="82"/>
      <c r="H497" s="82"/>
      <c r="I497" s="82"/>
      <c r="J497" s="82"/>
      <c r="K497" s="82"/>
      <c r="L497" s="82"/>
      <c r="M497" s="82"/>
      <c r="N497" s="82"/>
      <c r="O497" s="82"/>
      <c r="P497" s="82"/>
      <c r="Q497" s="82"/>
      <c r="R497" s="82"/>
      <c r="S497" s="82"/>
      <c r="T497" s="82"/>
      <c r="U497" s="82"/>
      <c r="V497" s="83"/>
    </row>
    <row r="498" spans="1:22" s="66" customFormat="1" ht="39" customHeight="1">
      <c r="A498" s="216"/>
      <c r="C498" s="82"/>
      <c r="D498" s="82"/>
      <c r="E498" s="82"/>
      <c r="F498" s="82"/>
      <c r="G498" s="82"/>
      <c r="H498" s="82"/>
      <c r="I498" s="82"/>
      <c r="J498" s="82"/>
      <c r="K498" s="82"/>
      <c r="L498" s="82"/>
      <c r="M498" s="82"/>
      <c r="N498" s="82"/>
      <c r="O498" s="82"/>
      <c r="P498" s="82"/>
      <c r="Q498" s="82"/>
      <c r="R498" s="82"/>
      <c r="S498" s="82"/>
      <c r="T498" s="82"/>
      <c r="U498" s="82"/>
      <c r="V498" s="83"/>
    </row>
    <row r="499" spans="1:22" s="66" customFormat="1" ht="39" customHeight="1">
      <c r="A499" s="216"/>
      <c r="C499" s="82"/>
      <c r="D499" s="82"/>
      <c r="E499" s="82"/>
      <c r="F499" s="82"/>
      <c r="G499" s="82"/>
      <c r="H499" s="82"/>
      <c r="I499" s="82"/>
      <c r="J499" s="82"/>
      <c r="K499" s="82"/>
      <c r="L499" s="82"/>
      <c r="M499" s="82"/>
      <c r="N499" s="82"/>
      <c r="O499" s="82"/>
      <c r="P499" s="82"/>
      <c r="Q499" s="82"/>
      <c r="R499" s="82"/>
      <c r="S499" s="82"/>
      <c r="T499" s="82"/>
      <c r="U499" s="82"/>
      <c r="V499" s="83"/>
    </row>
    <row r="500" spans="1:22" s="66" customFormat="1" ht="39" customHeight="1">
      <c r="A500" s="216"/>
      <c r="C500" s="82"/>
      <c r="D500" s="82"/>
      <c r="E500" s="82"/>
      <c r="F500" s="82"/>
      <c r="G500" s="82"/>
      <c r="H500" s="82"/>
      <c r="I500" s="82"/>
      <c r="J500" s="82"/>
      <c r="K500" s="82"/>
      <c r="L500" s="82"/>
      <c r="M500" s="82"/>
      <c r="N500" s="82"/>
      <c r="O500" s="82"/>
      <c r="P500" s="82"/>
      <c r="Q500" s="82"/>
      <c r="R500" s="82"/>
      <c r="S500" s="82"/>
      <c r="T500" s="82"/>
      <c r="U500" s="82"/>
      <c r="V500" s="83"/>
    </row>
    <row r="501" spans="1:22" s="66" customFormat="1" ht="39" customHeight="1">
      <c r="A501" s="216"/>
      <c r="C501" s="82"/>
      <c r="D501" s="82"/>
      <c r="E501" s="82"/>
      <c r="F501" s="82"/>
      <c r="G501" s="82"/>
      <c r="H501" s="82"/>
      <c r="I501" s="82"/>
      <c r="J501" s="82"/>
      <c r="K501" s="82"/>
      <c r="L501" s="82"/>
      <c r="M501" s="82"/>
      <c r="N501" s="82"/>
      <c r="O501" s="82"/>
      <c r="P501" s="82"/>
      <c r="Q501" s="82"/>
      <c r="R501" s="82"/>
      <c r="S501" s="82"/>
      <c r="T501" s="82"/>
      <c r="U501" s="82"/>
      <c r="V501" s="83"/>
    </row>
    <row r="502" spans="1:22" s="66" customFormat="1" ht="39" customHeight="1">
      <c r="A502" s="216"/>
      <c r="C502" s="82"/>
      <c r="D502" s="82"/>
      <c r="E502" s="82"/>
      <c r="F502" s="82"/>
      <c r="G502" s="82"/>
      <c r="H502" s="82"/>
      <c r="I502" s="82"/>
      <c r="J502" s="82"/>
      <c r="K502" s="82"/>
      <c r="L502" s="82"/>
      <c r="M502" s="82"/>
      <c r="N502" s="82"/>
      <c r="O502" s="82"/>
      <c r="P502" s="82"/>
      <c r="Q502" s="82"/>
      <c r="R502" s="82"/>
      <c r="S502" s="82"/>
      <c r="T502" s="82"/>
      <c r="U502" s="82"/>
      <c r="V502" s="83"/>
    </row>
    <row r="503" spans="1:22" s="66" customFormat="1" ht="39" customHeight="1">
      <c r="A503" s="216"/>
      <c r="C503" s="82"/>
      <c r="D503" s="82"/>
      <c r="E503" s="82"/>
      <c r="F503" s="82"/>
      <c r="G503" s="82"/>
      <c r="H503" s="82"/>
      <c r="I503" s="82"/>
      <c r="J503" s="82"/>
      <c r="K503" s="82"/>
      <c r="L503" s="82"/>
      <c r="M503" s="82"/>
      <c r="N503" s="82"/>
      <c r="O503" s="82"/>
      <c r="P503" s="82"/>
      <c r="Q503" s="82"/>
      <c r="R503" s="82"/>
      <c r="S503" s="82"/>
      <c r="T503" s="82"/>
      <c r="U503" s="82"/>
      <c r="V503" s="83"/>
    </row>
    <row r="504" spans="1:22" s="66" customFormat="1" ht="39" customHeight="1">
      <c r="A504" s="216"/>
      <c r="C504" s="82"/>
      <c r="D504" s="82"/>
      <c r="E504" s="82"/>
      <c r="F504" s="82"/>
      <c r="G504" s="82"/>
      <c r="H504" s="82"/>
      <c r="I504" s="82"/>
      <c r="J504" s="82"/>
      <c r="K504" s="82"/>
      <c r="L504" s="82"/>
      <c r="M504" s="82"/>
      <c r="N504" s="82"/>
      <c r="O504" s="82"/>
      <c r="P504" s="82"/>
      <c r="Q504" s="82"/>
      <c r="R504" s="82"/>
      <c r="S504" s="82"/>
      <c r="T504" s="82"/>
      <c r="U504" s="82"/>
      <c r="V504" s="83"/>
    </row>
    <row r="505" spans="1:22" s="66" customFormat="1" ht="39" customHeight="1">
      <c r="A505" s="216"/>
      <c r="C505" s="82"/>
      <c r="D505" s="82"/>
      <c r="E505" s="82"/>
      <c r="F505" s="82"/>
      <c r="G505" s="82"/>
      <c r="H505" s="82"/>
      <c r="I505" s="82"/>
      <c r="J505" s="82"/>
      <c r="K505" s="82"/>
      <c r="L505" s="82"/>
      <c r="M505" s="82"/>
      <c r="N505" s="82"/>
      <c r="O505" s="82"/>
      <c r="P505" s="82"/>
      <c r="Q505" s="82"/>
      <c r="R505" s="82"/>
      <c r="S505" s="82"/>
      <c r="T505" s="82"/>
      <c r="U505" s="82"/>
      <c r="V505" s="83"/>
    </row>
    <row r="506" spans="1:22" s="66" customFormat="1" ht="39" customHeight="1">
      <c r="A506" s="216"/>
      <c r="C506" s="82"/>
      <c r="D506" s="82"/>
      <c r="E506" s="82"/>
      <c r="F506" s="82"/>
      <c r="G506" s="82"/>
      <c r="H506" s="82"/>
      <c r="I506" s="82"/>
      <c r="J506" s="82"/>
      <c r="K506" s="82"/>
      <c r="L506" s="82"/>
      <c r="M506" s="82"/>
      <c r="N506" s="82"/>
      <c r="O506" s="82"/>
      <c r="P506" s="82"/>
      <c r="Q506" s="82"/>
      <c r="R506" s="82"/>
      <c r="S506" s="82"/>
      <c r="T506" s="82"/>
      <c r="U506" s="82"/>
      <c r="V506" s="83"/>
    </row>
    <row r="507" spans="1:22" s="66" customFormat="1" ht="39" customHeight="1">
      <c r="A507" s="216"/>
      <c r="C507" s="82"/>
      <c r="D507" s="82"/>
      <c r="E507" s="82"/>
      <c r="F507" s="82"/>
      <c r="G507" s="82"/>
      <c r="H507" s="82"/>
      <c r="I507" s="82"/>
      <c r="J507" s="82"/>
      <c r="K507" s="82"/>
      <c r="L507" s="82"/>
      <c r="M507" s="82"/>
      <c r="N507" s="82"/>
      <c r="O507" s="82"/>
      <c r="P507" s="82"/>
      <c r="Q507" s="82"/>
      <c r="R507" s="82"/>
      <c r="S507" s="82"/>
      <c r="T507" s="82"/>
      <c r="U507" s="82"/>
      <c r="V507" s="83"/>
    </row>
    <row r="508" spans="1:22" s="66" customFormat="1" ht="39" customHeight="1">
      <c r="A508" s="216"/>
      <c r="C508" s="82"/>
      <c r="D508" s="82"/>
      <c r="E508" s="82"/>
      <c r="F508" s="82"/>
      <c r="G508" s="82"/>
      <c r="H508" s="82"/>
      <c r="I508" s="82"/>
      <c r="J508" s="82"/>
      <c r="K508" s="82"/>
      <c r="L508" s="82"/>
      <c r="M508" s="82"/>
      <c r="N508" s="82"/>
      <c r="O508" s="82"/>
      <c r="P508" s="82"/>
      <c r="Q508" s="82"/>
      <c r="R508" s="82"/>
      <c r="S508" s="82"/>
      <c r="T508" s="82"/>
      <c r="U508" s="82"/>
      <c r="V508" s="83"/>
    </row>
    <row r="509" spans="1:22" s="66" customFormat="1" ht="39" customHeight="1">
      <c r="A509" s="216"/>
      <c r="C509" s="82"/>
      <c r="D509" s="82"/>
      <c r="E509" s="82"/>
      <c r="F509" s="82"/>
      <c r="G509" s="82"/>
      <c r="H509" s="82"/>
      <c r="I509" s="82"/>
      <c r="J509" s="82"/>
      <c r="K509" s="82"/>
      <c r="L509" s="82"/>
      <c r="M509" s="82"/>
      <c r="N509" s="82"/>
      <c r="O509" s="82"/>
      <c r="P509" s="82"/>
      <c r="Q509" s="82"/>
      <c r="R509" s="82"/>
      <c r="S509" s="82"/>
      <c r="T509" s="82"/>
      <c r="U509" s="82"/>
      <c r="V509" s="83"/>
    </row>
    <row r="510" spans="1:22" s="66" customFormat="1" ht="39" customHeight="1">
      <c r="A510" s="216"/>
      <c r="C510" s="82"/>
      <c r="D510" s="82"/>
      <c r="E510" s="82"/>
      <c r="F510" s="82"/>
      <c r="G510" s="82"/>
      <c r="H510" s="82"/>
      <c r="I510" s="82"/>
      <c r="J510" s="82"/>
      <c r="K510" s="82"/>
      <c r="L510" s="82"/>
      <c r="M510" s="82"/>
      <c r="N510" s="82"/>
      <c r="O510" s="82"/>
      <c r="P510" s="82"/>
      <c r="Q510" s="82"/>
      <c r="R510" s="82"/>
      <c r="S510" s="82"/>
      <c r="T510" s="82"/>
      <c r="U510" s="82"/>
      <c r="V510" s="83"/>
    </row>
    <row r="511" spans="1:22" s="66" customFormat="1" ht="39" customHeight="1">
      <c r="A511" s="216"/>
      <c r="C511" s="82"/>
      <c r="D511" s="82"/>
      <c r="E511" s="82"/>
      <c r="F511" s="82"/>
      <c r="G511" s="82"/>
      <c r="H511" s="82"/>
      <c r="I511" s="82"/>
      <c r="J511" s="82"/>
      <c r="K511" s="82"/>
      <c r="L511" s="82"/>
      <c r="M511" s="82"/>
      <c r="N511" s="82"/>
      <c r="O511" s="82"/>
      <c r="P511" s="82"/>
      <c r="Q511" s="82"/>
      <c r="R511" s="82"/>
      <c r="S511" s="82"/>
      <c r="T511" s="82"/>
      <c r="U511" s="82"/>
      <c r="V511" s="83"/>
    </row>
    <row r="512" spans="1:22" s="66" customFormat="1" ht="39" customHeight="1">
      <c r="A512" s="216"/>
      <c r="C512" s="82"/>
      <c r="D512" s="82"/>
      <c r="E512" s="82"/>
      <c r="F512" s="82"/>
      <c r="G512" s="82"/>
      <c r="H512" s="82"/>
      <c r="I512" s="82"/>
      <c r="J512" s="82"/>
      <c r="K512" s="82"/>
      <c r="L512" s="82"/>
      <c r="M512" s="82"/>
      <c r="N512" s="82"/>
      <c r="O512" s="82"/>
      <c r="P512" s="82"/>
      <c r="Q512" s="82"/>
      <c r="R512" s="82"/>
      <c r="S512" s="82"/>
      <c r="T512" s="82"/>
      <c r="U512" s="82"/>
      <c r="V512" s="83"/>
    </row>
    <row r="513" spans="1:22" s="66" customFormat="1" ht="39" customHeight="1">
      <c r="A513" s="216"/>
      <c r="C513" s="82"/>
      <c r="D513" s="82"/>
      <c r="E513" s="82"/>
      <c r="F513" s="82"/>
      <c r="G513" s="82"/>
      <c r="H513" s="82"/>
      <c r="I513" s="82"/>
      <c r="J513" s="82"/>
      <c r="K513" s="82"/>
      <c r="L513" s="82"/>
      <c r="M513" s="82"/>
      <c r="N513" s="82"/>
      <c r="O513" s="82"/>
      <c r="P513" s="82"/>
      <c r="Q513" s="82"/>
      <c r="R513" s="82"/>
      <c r="S513" s="82"/>
      <c r="T513" s="82"/>
      <c r="U513" s="82"/>
      <c r="V513" s="83"/>
    </row>
    <row r="514" spans="1:22" s="66" customFormat="1" ht="39" customHeight="1">
      <c r="A514" s="216"/>
      <c r="C514" s="82"/>
      <c r="D514" s="82"/>
      <c r="E514" s="82"/>
      <c r="F514" s="82"/>
      <c r="G514" s="82"/>
      <c r="H514" s="82"/>
      <c r="I514" s="82"/>
      <c r="J514" s="82"/>
      <c r="K514" s="82"/>
      <c r="L514" s="82"/>
      <c r="M514" s="82"/>
      <c r="N514" s="82"/>
      <c r="O514" s="82"/>
      <c r="P514" s="82"/>
      <c r="Q514" s="82"/>
      <c r="R514" s="82"/>
      <c r="S514" s="82"/>
      <c r="T514" s="82"/>
      <c r="U514" s="82"/>
      <c r="V514" s="83"/>
    </row>
    <row r="515" spans="1:22" s="66" customFormat="1" ht="39" customHeight="1">
      <c r="A515" s="216"/>
      <c r="C515" s="82"/>
      <c r="D515" s="82"/>
      <c r="E515" s="82"/>
      <c r="F515" s="82"/>
      <c r="G515" s="82"/>
      <c r="H515" s="82"/>
      <c r="I515" s="82"/>
      <c r="J515" s="82"/>
      <c r="K515" s="82"/>
      <c r="L515" s="82"/>
      <c r="M515" s="82"/>
      <c r="N515" s="82"/>
      <c r="O515" s="82"/>
      <c r="P515" s="82"/>
      <c r="Q515" s="82"/>
      <c r="R515" s="82"/>
      <c r="S515" s="82"/>
      <c r="T515" s="82"/>
      <c r="U515" s="82"/>
      <c r="V515" s="83"/>
    </row>
    <row r="516" spans="1:22" s="66" customFormat="1" ht="39" customHeight="1">
      <c r="A516" s="216"/>
      <c r="C516" s="82"/>
      <c r="D516" s="82"/>
      <c r="E516" s="82"/>
      <c r="F516" s="82"/>
      <c r="G516" s="82"/>
      <c r="H516" s="82"/>
      <c r="I516" s="82"/>
      <c r="J516" s="82"/>
      <c r="K516" s="82"/>
      <c r="L516" s="82"/>
      <c r="M516" s="82"/>
      <c r="N516" s="82"/>
      <c r="O516" s="82"/>
      <c r="P516" s="82"/>
      <c r="Q516" s="82"/>
      <c r="R516" s="82"/>
      <c r="S516" s="82"/>
      <c r="T516" s="82"/>
      <c r="U516" s="82"/>
      <c r="V516" s="83"/>
    </row>
    <row r="517" spans="1:22" s="66" customFormat="1" ht="39" customHeight="1">
      <c r="A517" s="216"/>
      <c r="C517" s="82"/>
      <c r="D517" s="82"/>
      <c r="E517" s="82"/>
      <c r="F517" s="82"/>
      <c r="G517" s="82"/>
      <c r="H517" s="82"/>
      <c r="I517" s="82"/>
      <c r="J517" s="82"/>
      <c r="K517" s="82"/>
      <c r="L517" s="82"/>
      <c r="M517" s="82"/>
      <c r="N517" s="82"/>
      <c r="O517" s="82"/>
      <c r="P517" s="82"/>
      <c r="Q517" s="82"/>
      <c r="R517" s="82"/>
      <c r="S517" s="82"/>
      <c r="T517" s="82"/>
      <c r="U517" s="82"/>
      <c r="V517" s="83"/>
    </row>
    <row r="518" spans="1:22" s="66" customFormat="1" ht="39" customHeight="1">
      <c r="A518" s="216"/>
      <c r="C518" s="82"/>
      <c r="D518" s="82"/>
      <c r="E518" s="82"/>
      <c r="F518" s="82"/>
      <c r="G518" s="82"/>
      <c r="H518" s="82"/>
      <c r="I518" s="82"/>
      <c r="J518" s="82"/>
      <c r="K518" s="82"/>
      <c r="L518" s="82"/>
      <c r="M518" s="82"/>
      <c r="N518" s="82"/>
      <c r="O518" s="82"/>
      <c r="P518" s="82"/>
      <c r="Q518" s="82"/>
      <c r="R518" s="82"/>
      <c r="S518" s="82"/>
      <c r="T518" s="82"/>
      <c r="U518" s="82"/>
      <c r="V518" s="83"/>
    </row>
    <row r="519" spans="1:22" s="66" customFormat="1" ht="39" customHeight="1">
      <c r="A519" s="216"/>
      <c r="C519" s="82"/>
      <c r="D519" s="82"/>
      <c r="E519" s="82"/>
      <c r="F519" s="82"/>
      <c r="G519" s="82"/>
      <c r="H519" s="82"/>
      <c r="I519" s="82"/>
      <c r="J519" s="82"/>
      <c r="K519" s="82"/>
      <c r="L519" s="82"/>
      <c r="M519" s="82"/>
      <c r="N519" s="82"/>
      <c r="O519" s="82"/>
      <c r="P519" s="82"/>
      <c r="Q519" s="82"/>
      <c r="R519" s="82"/>
      <c r="S519" s="82"/>
      <c r="T519" s="82"/>
      <c r="U519" s="82"/>
      <c r="V519" s="83"/>
    </row>
    <row r="520" spans="1:22" s="66" customFormat="1" ht="39" customHeight="1">
      <c r="A520" s="216"/>
      <c r="C520" s="82"/>
      <c r="D520" s="82"/>
      <c r="E520" s="82"/>
      <c r="F520" s="82"/>
      <c r="G520" s="82"/>
      <c r="H520" s="82"/>
      <c r="I520" s="82"/>
      <c r="J520" s="82"/>
      <c r="K520" s="82"/>
      <c r="L520" s="82"/>
      <c r="M520" s="82"/>
      <c r="N520" s="82"/>
      <c r="O520" s="82"/>
      <c r="P520" s="82"/>
      <c r="Q520" s="82"/>
      <c r="R520" s="82"/>
      <c r="S520" s="82"/>
      <c r="T520" s="82"/>
      <c r="U520" s="82"/>
      <c r="V520" s="83"/>
    </row>
    <row r="521" spans="1:22" s="66" customFormat="1" ht="39" customHeight="1">
      <c r="A521" s="216"/>
      <c r="C521" s="82"/>
      <c r="D521" s="82"/>
      <c r="E521" s="82"/>
      <c r="F521" s="82"/>
      <c r="G521" s="82"/>
      <c r="H521" s="82"/>
      <c r="I521" s="82"/>
      <c r="J521" s="82"/>
      <c r="K521" s="82"/>
      <c r="L521" s="82"/>
      <c r="M521" s="82"/>
      <c r="N521" s="82"/>
      <c r="O521" s="82"/>
      <c r="P521" s="82"/>
      <c r="Q521" s="82"/>
      <c r="R521" s="82"/>
      <c r="S521" s="82"/>
      <c r="T521" s="82"/>
      <c r="U521" s="82"/>
      <c r="V521" s="83"/>
    </row>
    <row r="522" spans="1:22" s="66" customFormat="1" ht="39" customHeight="1">
      <c r="A522" s="216"/>
      <c r="C522" s="82"/>
      <c r="D522" s="82"/>
      <c r="E522" s="82"/>
      <c r="F522" s="82"/>
      <c r="G522" s="82"/>
      <c r="H522" s="82"/>
      <c r="I522" s="82"/>
      <c r="J522" s="82"/>
      <c r="K522" s="82"/>
      <c r="L522" s="82"/>
      <c r="M522" s="82"/>
      <c r="N522" s="82"/>
      <c r="O522" s="82"/>
      <c r="P522" s="82"/>
      <c r="Q522" s="82"/>
      <c r="R522" s="82"/>
      <c r="S522" s="82"/>
      <c r="T522" s="82"/>
      <c r="U522" s="82"/>
      <c r="V522" s="83"/>
    </row>
    <row r="523" spans="1:22" s="66" customFormat="1" ht="39" customHeight="1">
      <c r="A523" s="216"/>
      <c r="C523" s="82"/>
      <c r="D523" s="82"/>
      <c r="E523" s="82"/>
      <c r="F523" s="82"/>
      <c r="G523" s="82"/>
      <c r="H523" s="82"/>
      <c r="I523" s="82"/>
      <c r="J523" s="82"/>
      <c r="K523" s="82"/>
      <c r="L523" s="82"/>
      <c r="M523" s="82"/>
      <c r="N523" s="82"/>
      <c r="O523" s="82"/>
      <c r="P523" s="82"/>
      <c r="Q523" s="82"/>
      <c r="R523" s="82"/>
      <c r="S523" s="82"/>
      <c r="T523" s="82"/>
      <c r="U523" s="82"/>
      <c r="V523" s="83"/>
    </row>
    <row r="524" spans="1:22" s="66" customFormat="1" ht="39" customHeight="1">
      <c r="A524" s="216"/>
      <c r="C524" s="82"/>
      <c r="D524" s="82"/>
      <c r="E524" s="82"/>
      <c r="F524" s="82"/>
      <c r="G524" s="82"/>
      <c r="H524" s="82"/>
      <c r="I524" s="82"/>
      <c r="J524" s="82"/>
      <c r="K524" s="82"/>
      <c r="L524" s="82"/>
      <c r="M524" s="82"/>
      <c r="N524" s="82"/>
      <c r="O524" s="82"/>
      <c r="P524" s="82"/>
      <c r="Q524" s="82"/>
      <c r="R524" s="82"/>
      <c r="S524" s="82"/>
      <c r="T524" s="82"/>
      <c r="U524" s="82"/>
      <c r="V524" s="83"/>
    </row>
    <row r="525" spans="1:22" s="66" customFormat="1" ht="39" customHeight="1">
      <c r="A525" s="216"/>
      <c r="C525" s="82"/>
      <c r="D525" s="82"/>
      <c r="E525" s="82"/>
      <c r="F525" s="82"/>
      <c r="G525" s="82"/>
      <c r="H525" s="82"/>
      <c r="I525" s="82"/>
      <c r="J525" s="82"/>
      <c r="K525" s="82"/>
      <c r="L525" s="82"/>
      <c r="M525" s="82"/>
      <c r="N525" s="82"/>
      <c r="O525" s="82"/>
      <c r="P525" s="82"/>
      <c r="Q525" s="82"/>
      <c r="R525" s="82"/>
      <c r="S525" s="82"/>
      <c r="T525" s="82"/>
      <c r="U525" s="82"/>
      <c r="V525" s="83"/>
    </row>
    <row r="526" spans="1:22" s="66" customFormat="1" ht="39" customHeight="1">
      <c r="A526" s="216"/>
      <c r="C526" s="82"/>
      <c r="D526" s="82"/>
      <c r="E526" s="82"/>
      <c r="F526" s="82"/>
      <c r="G526" s="82"/>
      <c r="H526" s="82"/>
      <c r="I526" s="82"/>
      <c r="J526" s="82"/>
      <c r="K526" s="82"/>
      <c r="L526" s="82"/>
      <c r="M526" s="82"/>
      <c r="N526" s="82"/>
      <c r="O526" s="82"/>
      <c r="P526" s="82"/>
      <c r="Q526" s="82"/>
      <c r="R526" s="82"/>
      <c r="S526" s="82"/>
      <c r="T526" s="82"/>
      <c r="U526" s="82"/>
      <c r="V526" s="83"/>
    </row>
    <row r="527" spans="1:22" s="66" customFormat="1" ht="39" customHeight="1">
      <c r="A527" s="216"/>
      <c r="C527" s="82"/>
      <c r="D527" s="82"/>
      <c r="E527" s="82"/>
      <c r="F527" s="82"/>
      <c r="G527" s="82"/>
      <c r="H527" s="82"/>
      <c r="I527" s="82"/>
      <c r="J527" s="82"/>
      <c r="K527" s="82"/>
      <c r="L527" s="82"/>
      <c r="M527" s="82"/>
      <c r="N527" s="82"/>
      <c r="O527" s="82"/>
      <c r="P527" s="82"/>
      <c r="Q527" s="82"/>
      <c r="R527" s="82"/>
      <c r="S527" s="82"/>
      <c r="T527" s="82"/>
      <c r="U527" s="82"/>
      <c r="V527" s="83"/>
    </row>
    <row r="528" spans="1:22" s="66" customFormat="1" ht="39" customHeight="1">
      <c r="A528" s="216"/>
      <c r="C528" s="82"/>
      <c r="D528" s="82"/>
      <c r="E528" s="82"/>
      <c r="F528" s="82"/>
      <c r="G528" s="82"/>
      <c r="H528" s="82"/>
      <c r="I528" s="82"/>
      <c r="J528" s="82"/>
      <c r="K528" s="82"/>
      <c r="L528" s="82"/>
      <c r="M528" s="82"/>
      <c r="N528" s="82"/>
      <c r="O528" s="82"/>
      <c r="P528" s="82"/>
      <c r="Q528" s="82"/>
      <c r="R528" s="82"/>
      <c r="S528" s="82"/>
      <c r="T528" s="82"/>
      <c r="U528" s="82"/>
      <c r="V528" s="83"/>
    </row>
    <row r="529" spans="1:22" s="66" customFormat="1" ht="39" customHeight="1">
      <c r="A529" s="216"/>
      <c r="C529" s="82"/>
      <c r="D529" s="82"/>
      <c r="E529" s="82"/>
      <c r="F529" s="82"/>
      <c r="G529" s="82"/>
      <c r="H529" s="82"/>
      <c r="I529" s="82"/>
      <c r="J529" s="82"/>
      <c r="K529" s="82"/>
      <c r="L529" s="82"/>
      <c r="M529" s="82"/>
      <c r="N529" s="82"/>
      <c r="O529" s="82"/>
      <c r="P529" s="82"/>
      <c r="Q529" s="82"/>
      <c r="R529" s="82"/>
      <c r="S529" s="82"/>
      <c r="T529" s="82"/>
      <c r="U529" s="82"/>
      <c r="V529" s="83"/>
    </row>
    <row r="530" spans="1:22" s="66" customFormat="1" ht="39" customHeight="1">
      <c r="A530" s="216"/>
      <c r="C530" s="82"/>
      <c r="D530" s="82"/>
      <c r="E530" s="82"/>
      <c r="F530" s="82"/>
      <c r="G530" s="82"/>
      <c r="H530" s="82"/>
      <c r="I530" s="82"/>
      <c r="J530" s="82"/>
      <c r="K530" s="82"/>
      <c r="L530" s="82"/>
      <c r="M530" s="82"/>
      <c r="N530" s="82"/>
      <c r="O530" s="82"/>
      <c r="P530" s="82"/>
      <c r="Q530" s="82"/>
      <c r="R530" s="82"/>
      <c r="S530" s="82"/>
      <c r="T530" s="82"/>
      <c r="U530" s="82"/>
      <c r="V530" s="83"/>
    </row>
    <row r="531" spans="1:22" s="66" customFormat="1" ht="39" customHeight="1">
      <c r="A531" s="216"/>
      <c r="C531" s="82"/>
      <c r="D531" s="82"/>
      <c r="E531" s="82"/>
      <c r="F531" s="82"/>
      <c r="G531" s="82"/>
      <c r="H531" s="82"/>
      <c r="I531" s="82"/>
      <c r="J531" s="82"/>
      <c r="K531" s="82"/>
      <c r="L531" s="82"/>
      <c r="M531" s="82"/>
      <c r="N531" s="82"/>
      <c r="O531" s="82"/>
      <c r="P531" s="82"/>
      <c r="Q531" s="82"/>
      <c r="R531" s="82"/>
      <c r="S531" s="82"/>
      <c r="T531" s="82"/>
      <c r="U531" s="82"/>
      <c r="V531" s="83"/>
    </row>
    <row r="532" spans="1:22" s="66" customFormat="1" ht="39" customHeight="1">
      <c r="A532" s="216"/>
      <c r="C532" s="82"/>
      <c r="D532" s="82"/>
      <c r="E532" s="82"/>
      <c r="F532" s="82"/>
      <c r="G532" s="82"/>
      <c r="H532" s="82"/>
      <c r="I532" s="82"/>
      <c r="J532" s="82"/>
      <c r="K532" s="82"/>
      <c r="L532" s="82"/>
      <c r="M532" s="82"/>
      <c r="N532" s="82"/>
      <c r="O532" s="82"/>
      <c r="P532" s="82"/>
      <c r="Q532" s="82"/>
      <c r="R532" s="82"/>
      <c r="S532" s="82"/>
      <c r="T532" s="82"/>
      <c r="U532" s="82"/>
      <c r="V532" s="83"/>
    </row>
    <row r="533" spans="1:22" s="66" customFormat="1" ht="39" customHeight="1">
      <c r="A533" s="216"/>
      <c r="C533" s="82"/>
      <c r="D533" s="82"/>
      <c r="E533" s="82"/>
      <c r="F533" s="82"/>
      <c r="G533" s="82"/>
      <c r="H533" s="82"/>
      <c r="I533" s="82"/>
      <c r="J533" s="82"/>
      <c r="K533" s="82"/>
      <c r="L533" s="82"/>
      <c r="M533" s="82"/>
      <c r="N533" s="82"/>
      <c r="O533" s="82"/>
      <c r="P533" s="82"/>
      <c r="Q533" s="82"/>
      <c r="R533" s="82"/>
      <c r="S533" s="82"/>
      <c r="T533" s="82"/>
      <c r="U533" s="82"/>
      <c r="V533" s="83"/>
    </row>
    <row r="534" spans="1:22" s="66" customFormat="1" ht="39" customHeight="1">
      <c r="A534" s="216"/>
      <c r="C534" s="82"/>
      <c r="D534" s="82"/>
      <c r="E534" s="82"/>
      <c r="F534" s="82"/>
      <c r="G534" s="82"/>
      <c r="H534" s="82"/>
      <c r="I534" s="82"/>
      <c r="J534" s="82"/>
      <c r="K534" s="82"/>
      <c r="L534" s="82"/>
      <c r="M534" s="82"/>
      <c r="N534" s="82"/>
      <c r="O534" s="82"/>
      <c r="P534" s="82"/>
      <c r="Q534" s="82"/>
      <c r="R534" s="82"/>
      <c r="S534" s="82"/>
      <c r="T534" s="82"/>
      <c r="U534" s="82"/>
      <c r="V534" s="83"/>
    </row>
    <row r="535" spans="1:22" s="66" customFormat="1" ht="39" customHeight="1">
      <c r="A535" s="216"/>
      <c r="C535" s="82"/>
      <c r="D535" s="82"/>
      <c r="E535" s="82"/>
      <c r="F535" s="82"/>
      <c r="G535" s="82"/>
      <c r="H535" s="82"/>
      <c r="I535" s="82"/>
      <c r="J535" s="82"/>
      <c r="K535" s="82"/>
      <c r="L535" s="82"/>
      <c r="M535" s="82"/>
      <c r="N535" s="82"/>
      <c r="O535" s="82"/>
      <c r="P535" s="82"/>
      <c r="Q535" s="82"/>
      <c r="R535" s="82"/>
      <c r="S535" s="82"/>
      <c r="T535" s="82"/>
      <c r="U535" s="82"/>
      <c r="V535" s="83"/>
    </row>
    <row r="536" spans="1:22" s="66" customFormat="1" ht="39" customHeight="1">
      <c r="A536" s="216"/>
      <c r="C536" s="82"/>
      <c r="D536" s="82"/>
      <c r="E536" s="82"/>
      <c r="F536" s="82"/>
      <c r="G536" s="82"/>
      <c r="H536" s="82"/>
      <c r="I536" s="82"/>
      <c r="J536" s="82"/>
      <c r="K536" s="82"/>
      <c r="L536" s="82"/>
      <c r="M536" s="82"/>
      <c r="N536" s="82"/>
      <c r="O536" s="82"/>
      <c r="P536" s="82"/>
      <c r="Q536" s="82"/>
      <c r="R536" s="82"/>
      <c r="S536" s="82"/>
      <c r="T536" s="82"/>
      <c r="U536" s="82"/>
      <c r="V536" s="83"/>
    </row>
    <row r="537" spans="1:22" s="66" customFormat="1" ht="39" customHeight="1">
      <c r="A537" s="216"/>
      <c r="C537" s="82"/>
      <c r="D537" s="82"/>
      <c r="E537" s="82"/>
      <c r="F537" s="82"/>
      <c r="G537" s="82"/>
      <c r="H537" s="82"/>
      <c r="I537" s="82"/>
      <c r="J537" s="82"/>
      <c r="K537" s="82"/>
      <c r="L537" s="82"/>
      <c r="M537" s="82"/>
      <c r="N537" s="82"/>
      <c r="O537" s="82"/>
      <c r="P537" s="82"/>
      <c r="Q537" s="82"/>
      <c r="R537" s="82"/>
      <c r="S537" s="82"/>
      <c r="T537" s="82"/>
      <c r="U537" s="82"/>
      <c r="V537" s="83"/>
    </row>
    <row r="538" spans="1:22" s="66" customFormat="1" ht="39" customHeight="1">
      <c r="A538" s="216"/>
      <c r="C538" s="82"/>
      <c r="D538" s="82"/>
      <c r="E538" s="82"/>
      <c r="F538" s="82"/>
      <c r="G538" s="82"/>
      <c r="H538" s="82"/>
      <c r="I538" s="82"/>
      <c r="J538" s="82"/>
      <c r="K538" s="82"/>
      <c r="L538" s="82"/>
      <c r="M538" s="82"/>
      <c r="N538" s="82"/>
      <c r="O538" s="82"/>
      <c r="P538" s="82"/>
      <c r="Q538" s="82"/>
      <c r="R538" s="82"/>
      <c r="S538" s="82"/>
      <c r="T538" s="82"/>
      <c r="U538" s="82"/>
      <c r="V538" s="83"/>
    </row>
    <row r="539" spans="1:22" s="66" customFormat="1" ht="39" customHeight="1">
      <c r="A539" s="216"/>
      <c r="C539" s="82"/>
      <c r="D539" s="82"/>
      <c r="E539" s="82"/>
      <c r="F539" s="82"/>
      <c r="G539" s="82"/>
      <c r="H539" s="82"/>
      <c r="I539" s="82"/>
      <c r="J539" s="82"/>
      <c r="K539" s="82"/>
      <c r="L539" s="82"/>
      <c r="M539" s="82"/>
      <c r="N539" s="82"/>
      <c r="O539" s="82"/>
      <c r="P539" s="82"/>
      <c r="Q539" s="82"/>
      <c r="R539" s="82"/>
      <c r="S539" s="82"/>
      <c r="T539" s="82"/>
      <c r="U539" s="82"/>
      <c r="V539" s="83"/>
    </row>
    <row r="540" spans="1:22" s="66" customFormat="1" ht="39" customHeight="1">
      <c r="A540" s="216"/>
      <c r="C540" s="82"/>
      <c r="D540" s="82"/>
      <c r="E540" s="82"/>
      <c r="F540" s="82"/>
      <c r="G540" s="82"/>
      <c r="H540" s="82"/>
      <c r="I540" s="82"/>
      <c r="J540" s="82"/>
      <c r="K540" s="82"/>
      <c r="L540" s="82"/>
      <c r="M540" s="82"/>
      <c r="N540" s="82"/>
      <c r="O540" s="82"/>
      <c r="P540" s="82"/>
      <c r="Q540" s="82"/>
      <c r="R540" s="82"/>
      <c r="S540" s="82"/>
      <c r="T540" s="82"/>
      <c r="U540" s="82"/>
      <c r="V540" s="83"/>
    </row>
    <row r="541" spans="1:22" s="66" customFormat="1" ht="39" customHeight="1">
      <c r="A541" s="216"/>
      <c r="C541" s="82"/>
      <c r="D541" s="82"/>
      <c r="E541" s="82"/>
      <c r="F541" s="82"/>
      <c r="G541" s="82"/>
      <c r="H541" s="82"/>
      <c r="I541" s="82"/>
      <c r="J541" s="82"/>
      <c r="K541" s="82"/>
      <c r="L541" s="82"/>
      <c r="M541" s="82"/>
      <c r="N541" s="82"/>
      <c r="O541" s="82"/>
      <c r="P541" s="82"/>
      <c r="Q541" s="82"/>
      <c r="R541" s="82"/>
      <c r="S541" s="82"/>
      <c r="T541" s="82"/>
      <c r="U541" s="82"/>
      <c r="V541" s="83"/>
    </row>
    <row r="542" spans="1:22" s="66" customFormat="1" ht="39" customHeight="1">
      <c r="A542" s="216"/>
      <c r="C542" s="82"/>
      <c r="D542" s="82"/>
      <c r="E542" s="82"/>
      <c r="F542" s="82"/>
      <c r="G542" s="82"/>
      <c r="H542" s="82"/>
      <c r="I542" s="82"/>
      <c r="J542" s="82"/>
      <c r="K542" s="82"/>
      <c r="L542" s="82"/>
      <c r="M542" s="82"/>
      <c r="N542" s="82"/>
      <c r="O542" s="82"/>
      <c r="P542" s="82"/>
      <c r="Q542" s="82"/>
      <c r="R542" s="82"/>
      <c r="S542" s="82"/>
      <c r="T542" s="82"/>
      <c r="U542" s="82"/>
      <c r="V542" s="83"/>
    </row>
    <row r="543" spans="1:22" s="66" customFormat="1" ht="39" customHeight="1">
      <c r="A543" s="216"/>
      <c r="C543" s="82"/>
      <c r="D543" s="82"/>
      <c r="E543" s="82"/>
      <c r="F543" s="82"/>
      <c r="G543" s="82"/>
      <c r="H543" s="82"/>
      <c r="I543" s="82"/>
      <c r="J543" s="82"/>
      <c r="K543" s="82"/>
      <c r="L543" s="82"/>
      <c r="M543" s="82"/>
      <c r="N543" s="82"/>
      <c r="O543" s="82"/>
      <c r="P543" s="82"/>
      <c r="Q543" s="82"/>
      <c r="R543" s="82"/>
      <c r="S543" s="82"/>
      <c r="T543" s="82"/>
      <c r="U543" s="82"/>
      <c r="V543" s="83"/>
    </row>
    <row r="544" spans="1:22" s="66" customFormat="1" ht="39" customHeight="1">
      <c r="A544" s="216"/>
      <c r="C544" s="82"/>
      <c r="D544" s="82"/>
      <c r="E544" s="82"/>
      <c r="F544" s="82"/>
      <c r="G544" s="82"/>
      <c r="H544" s="82"/>
      <c r="I544" s="82"/>
      <c r="J544" s="82"/>
      <c r="K544" s="82"/>
      <c r="L544" s="82"/>
      <c r="M544" s="82"/>
      <c r="N544" s="82"/>
      <c r="O544" s="82"/>
      <c r="P544" s="82"/>
      <c r="Q544" s="82"/>
      <c r="R544" s="82"/>
      <c r="S544" s="82"/>
      <c r="T544" s="82"/>
      <c r="U544" s="82"/>
      <c r="V544" s="83"/>
    </row>
    <row r="545" spans="1:22" s="66" customFormat="1" ht="39" customHeight="1">
      <c r="A545" s="216"/>
      <c r="C545" s="82"/>
      <c r="D545" s="82"/>
      <c r="E545" s="82"/>
      <c r="F545" s="82"/>
      <c r="G545" s="82"/>
      <c r="H545" s="82"/>
      <c r="I545" s="82"/>
      <c r="J545" s="82"/>
      <c r="K545" s="82"/>
      <c r="L545" s="82"/>
      <c r="M545" s="82"/>
      <c r="N545" s="82"/>
      <c r="O545" s="82"/>
      <c r="P545" s="82"/>
      <c r="Q545" s="82"/>
      <c r="R545" s="82"/>
      <c r="S545" s="82"/>
      <c r="T545" s="82"/>
      <c r="U545" s="82"/>
      <c r="V545" s="83"/>
    </row>
    <row r="546" spans="1:22" s="66" customFormat="1" ht="39" customHeight="1">
      <c r="A546" s="216"/>
      <c r="C546" s="82"/>
      <c r="D546" s="82"/>
      <c r="E546" s="82"/>
      <c r="F546" s="82"/>
      <c r="G546" s="82"/>
      <c r="H546" s="82"/>
      <c r="I546" s="82"/>
      <c r="J546" s="82"/>
      <c r="K546" s="82"/>
      <c r="L546" s="82"/>
      <c r="M546" s="82"/>
      <c r="N546" s="82"/>
      <c r="O546" s="82"/>
      <c r="P546" s="82"/>
      <c r="Q546" s="82"/>
      <c r="R546" s="82"/>
      <c r="S546" s="82"/>
      <c r="T546" s="82"/>
      <c r="U546" s="82"/>
      <c r="V546" s="83"/>
    </row>
    <row r="547" spans="1:22" s="66" customFormat="1" ht="39" customHeight="1">
      <c r="A547" s="216"/>
      <c r="C547" s="82"/>
      <c r="D547" s="82"/>
      <c r="E547" s="82"/>
      <c r="F547" s="82"/>
      <c r="G547" s="82"/>
      <c r="H547" s="82"/>
      <c r="I547" s="82"/>
      <c r="J547" s="82"/>
      <c r="K547" s="82"/>
      <c r="L547" s="82"/>
      <c r="M547" s="82"/>
      <c r="N547" s="82"/>
      <c r="O547" s="82"/>
      <c r="P547" s="82"/>
      <c r="Q547" s="82"/>
      <c r="R547" s="82"/>
      <c r="S547" s="82"/>
      <c r="T547" s="82"/>
      <c r="U547" s="82"/>
      <c r="V547" s="83"/>
    </row>
    <row r="548" spans="1:22" s="66" customFormat="1" ht="39" customHeight="1">
      <c r="A548" s="216"/>
      <c r="C548" s="82"/>
      <c r="D548" s="82"/>
      <c r="E548" s="82"/>
      <c r="F548" s="82"/>
      <c r="G548" s="82"/>
      <c r="H548" s="82"/>
      <c r="I548" s="82"/>
      <c r="J548" s="82"/>
      <c r="K548" s="82"/>
      <c r="L548" s="82"/>
      <c r="M548" s="82"/>
      <c r="N548" s="82"/>
      <c r="O548" s="82"/>
      <c r="P548" s="82"/>
      <c r="Q548" s="82"/>
      <c r="R548" s="82"/>
      <c r="S548" s="82"/>
      <c r="T548" s="82"/>
      <c r="U548" s="82"/>
      <c r="V548" s="83"/>
    </row>
    <row r="549" spans="1:22" s="66" customFormat="1" ht="39" customHeight="1">
      <c r="A549" s="216"/>
      <c r="C549" s="82"/>
      <c r="D549" s="82"/>
      <c r="E549" s="82"/>
      <c r="F549" s="82"/>
      <c r="G549" s="82"/>
      <c r="H549" s="82"/>
      <c r="I549" s="82"/>
      <c r="J549" s="82"/>
      <c r="K549" s="82"/>
      <c r="L549" s="82"/>
      <c r="M549" s="82"/>
      <c r="N549" s="82"/>
      <c r="O549" s="82"/>
      <c r="P549" s="82"/>
      <c r="Q549" s="82"/>
      <c r="R549" s="82"/>
      <c r="S549" s="82"/>
      <c r="T549" s="82"/>
      <c r="U549" s="82"/>
      <c r="V549" s="83"/>
    </row>
    <row r="550" spans="1:22" s="66" customFormat="1" ht="39" customHeight="1">
      <c r="A550" s="216"/>
      <c r="C550" s="82"/>
      <c r="D550" s="82"/>
      <c r="E550" s="82"/>
      <c r="F550" s="82"/>
      <c r="G550" s="82"/>
      <c r="H550" s="82"/>
      <c r="I550" s="82"/>
      <c r="J550" s="82"/>
      <c r="K550" s="82"/>
      <c r="L550" s="82"/>
      <c r="M550" s="82"/>
      <c r="N550" s="82"/>
      <c r="O550" s="82"/>
      <c r="P550" s="82"/>
      <c r="Q550" s="82"/>
      <c r="R550" s="82"/>
      <c r="S550" s="82"/>
      <c r="T550" s="82"/>
      <c r="U550" s="82"/>
      <c r="V550" s="83"/>
    </row>
    <row r="551" spans="1:22" s="66" customFormat="1" ht="39" customHeight="1">
      <c r="A551" s="216"/>
      <c r="C551" s="82"/>
      <c r="D551" s="82"/>
      <c r="E551" s="82"/>
      <c r="F551" s="82"/>
      <c r="G551" s="82"/>
      <c r="H551" s="82"/>
      <c r="I551" s="82"/>
      <c r="J551" s="82"/>
      <c r="K551" s="82"/>
      <c r="L551" s="82"/>
      <c r="M551" s="82"/>
      <c r="N551" s="82"/>
      <c r="O551" s="82"/>
      <c r="P551" s="82"/>
      <c r="Q551" s="82"/>
      <c r="R551" s="82"/>
      <c r="S551" s="82"/>
      <c r="T551" s="82"/>
      <c r="U551" s="82"/>
      <c r="V551" s="83"/>
    </row>
    <row r="552" spans="1:22" s="66" customFormat="1" ht="39" customHeight="1">
      <c r="A552" s="216"/>
      <c r="C552" s="82"/>
      <c r="D552" s="82"/>
      <c r="E552" s="82"/>
      <c r="F552" s="82"/>
      <c r="G552" s="82"/>
      <c r="H552" s="82"/>
      <c r="I552" s="82"/>
      <c r="J552" s="82"/>
      <c r="K552" s="82"/>
      <c r="L552" s="82"/>
      <c r="M552" s="82"/>
      <c r="N552" s="82"/>
      <c r="O552" s="82"/>
      <c r="P552" s="82"/>
      <c r="Q552" s="82"/>
      <c r="R552" s="82"/>
      <c r="S552" s="82"/>
      <c r="T552" s="82"/>
      <c r="U552" s="82"/>
      <c r="V552" s="83"/>
    </row>
    <row r="553" spans="1:22" s="66" customFormat="1" ht="39" customHeight="1">
      <c r="A553" s="216"/>
      <c r="C553" s="82"/>
      <c r="D553" s="82"/>
      <c r="E553" s="82"/>
      <c r="F553" s="82"/>
      <c r="G553" s="82"/>
      <c r="H553" s="82"/>
      <c r="I553" s="82"/>
      <c r="J553" s="82"/>
      <c r="K553" s="82"/>
      <c r="L553" s="82"/>
      <c r="M553" s="82"/>
      <c r="N553" s="82"/>
      <c r="O553" s="82"/>
      <c r="P553" s="82"/>
      <c r="Q553" s="82"/>
      <c r="R553" s="82"/>
      <c r="S553" s="82"/>
      <c r="T553" s="82"/>
      <c r="U553" s="82"/>
      <c r="V553" s="83"/>
    </row>
    <row r="554" spans="1:22" s="66" customFormat="1" ht="39" customHeight="1">
      <c r="A554" s="216"/>
      <c r="C554" s="82"/>
      <c r="D554" s="82"/>
      <c r="E554" s="82"/>
      <c r="F554" s="82"/>
      <c r="G554" s="82"/>
      <c r="H554" s="82"/>
      <c r="I554" s="82"/>
      <c r="J554" s="82"/>
      <c r="K554" s="82"/>
      <c r="L554" s="82"/>
      <c r="M554" s="82"/>
      <c r="N554" s="82"/>
      <c r="O554" s="82"/>
      <c r="P554" s="82"/>
      <c r="Q554" s="82"/>
      <c r="R554" s="82"/>
      <c r="S554" s="82"/>
      <c r="T554" s="82"/>
      <c r="U554" s="82"/>
      <c r="V554" s="83"/>
    </row>
    <row r="555" spans="1:22" s="66" customFormat="1" ht="39" customHeight="1">
      <c r="A555" s="216"/>
      <c r="C555" s="82"/>
      <c r="D555" s="82"/>
      <c r="E555" s="82"/>
      <c r="F555" s="82"/>
      <c r="G555" s="82"/>
      <c r="H555" s="82"/>
      <c r="I555" s="82"/>
      <c r="J555" s="82"/>
      <c r="K555" s="82"/>
      <c r="L555" s="82"/>
      <c r="M555" s="82"/>
      <c r="N555" s="82"/>
      <c r="O555" s="82"/>
      <c r="P555" s="82"/>
      <c r="Q555" s="82"/>
      <c r="R555" s="82"/>
      <c r="S555" s="82"/>
      <c r="T555" s="82"/>
      <c r="U555" s="82"/>
      <c r="V555" s="83"/>
    </row>
    <row r="556" spans="1:22" s="66" customFormat="1" ht="39" customHeight="1">
      <c r="A556" s="216"/>
      <c r="C556" s="82"/>
      <c r="D556" s="82"/>
      <c r="E556" s="82"/>
      <c r="F556" s="82"/>
      <c r="G556" s="82"/>
      <c r="H556" s="82"/>
      <c r="I556" s="82"/>
      <c r="J556" s="82"/>
      <c r="K556" s="82"/>
      <c r="L556" s="82"/>
      <c r="M556" s="82"/>
      <c r="N556" s="82"/>
      <c r="O556" s="82"/>
      <c r="P556" s="82"/>
      <c r="Q556" s="82"/>
      <c r="R556" s="82"/>
      <c r="S556" s="82"/>
      <c r="T556" s="82"/>
      <c r="U556" s="82"/>
      <c r="V556" s="83"/>
    </row>
    <row r="557" spans="1:22" s="66" customFormat="1" ht="39" customHeight="1">
      <c r="A557" s="216"/>
      <c r="C557" s="82"/>
      <c r="D557" s="82"/>
      <c r="E557" s="82"/>
      <c r="F557" s="82"/>
      <c r="G557" s="82"/>
      <c r="H557" s="82"/>
      <c r="I557" s="82"/>
      <c r="J557" s="82"/>
      <c r="K557" s="82"/>
      <c r="L557" s="82"/>
      <c r="M557" s="82"/>
      <c r="N557" s="82"/>
      <c r="O557" s="82"/>
      <c r="P557" s="82"/>
      <c r="Q557" s="82"/>
      <c r="R557" s="82"/>
      <c r="S557" s="82"/>
      <c r="T557" s="82"/>
      <c r="U557" s="82"/>
      <c r="V557" s="83"/>
    </row>
    <row r="558" spans="1:22" s="66" customFormat="1" ht="39" customHeight="1">
      <c r="A558" s="216"/>
      <c r="C558" s="82"/>
      <c r="D558" s="82"/>
      <c r="E558" s="82"/>
      <c r="F558" s="82"/>
      <c r="G558" s="82"/>
      <c r="H558" s="82"/>
      <c r="I558" s="82"/>
      <c r="J558" s="82"/>
      <c r="K558" s="82"/>
      <c r="L558" s="82"/>
      <c r="M558" s="82"/>
      <c r="N558" s="82"/>
      <c r="O558" s="82"/>
      <c r="P558" s="82"/>
      <c r="Q558" s="82"/>
      <c r="R558" s="82"/>
      <c r="S558" s="82"/>
      <c r="T558" s="82"/>
      <c r="U558" s="82"/>
      <c r="V558" s="83"/>
    </row>
    <row r="559" spans="1:22" s="66" customFormat="1" ht="39" customHeight="1">
      <c r="A559" s="216"/>
      <c r="C559" s="82"/>
      <c r="D559" s="82"/>
      <c r="E559" s="82"/>
      <c r="F559" s="82"/>
      <c r="G559" s="82"/>
      <c r="H559" s="82"/>
      <c r="I559" s="82"/>
      <c r="J559" s="82"/>
      <c r="K559" s="82"/>
      <c r="L559" s="82"/>
      <c r="M559" s="82"/>
      <c r="N559" s="82"/>
      <c r="O559" s="82"/>
      <c r="P559" s="82"/>
      <c r="Q559" s="82"/>
      <c r="R559" s="82"/>
      <c r="S559" s="82"/>
      <c r="T559" s="82"/>
      <c r="U559" s="82"/>
      <c r="V559" s="83"/>
    </row>
    <row r="560" spans="1:22" s="66" customFormat="1" ht="39" customHeight="1">
      <c r="A560" s="216"/>
      <c r="C560" s="82"/>
      <c r="D560" s="82"/>
      <c r="E560" s="82"/>
      <c r="F560" s="82"/>
      <c r="G560" s="82"/>
      <c r="H560" s="82"/>
      <c r="I560" s="82"/>
      <c r="J560" s="82"/>
      <c r="K560" s="82"/>
      <c r="L560" s="82"/>
      <c r="M560" s="82"/>
      <c r="N560" s="82"/>
      <c r="O560" s="82"/>
      <c r="P560" s="82"/>
      <c r="Q560" s="82"/>
      <c r="R560" s="82"/>
      <c r="S560" s="82"/>
      <c r="T560" s="82"/>
      <c r="U560" s="82"/>
      <c r="V560" s="83"/>
    </row>
    <row r="561" spans="1:22" s="66" customFormat="1" ht="39" customHeight="1">
      <c r="A561" s="216"/>
      <c r="C561" s="82"/>
      <c r="D561" s="82"/>
      <c r="E561" s="82"/>
      <c r="F561" s="82"/>
      <c r="G561" s="82"/>
      <c r="H561" s="82"/>
      <c r="I561" s="82"/>
      <c r="J561" s="82"/>
      <c r="K561" s="82"/>
      <c r="L561" s="82"/>
      <c r="M561" s="82"/>
      <c r="N561" s="82"/>
      <c r="O561" s="82"/>
      <c r="P561" s="82"/>
      <c r="Q561" s="82"/>
      <c r="R561" s="82"/>
      <c r="S561" s="82"/>
      <c r="T561" s="82"/>
      <c r="U561" s="82"/>
      <c r="V561" s="83"/>
    </row>
    <row r="562" spans="1:22" s="66" customFormat="1" ht="39" customHeight="1">
      <c r="A562" s="216"/>
      <c r="C562" s="82"/>
      <c r="D562" s="82"/>
      <c r="E562" s="82"/>
      <c r="F562" s="82"/>
      <c r="G562" s="82"/>
      <c r="H562" s="82"/>
      <c r="I562" s="82"/>
      <c r="J562" s="82"/>
      <c r="K562" s="82"/>
      <c r="L562" s="82"/>
      <c r="M562" s="82"/>
      <c r="N562" s="82"/>
      <c r="O562" s="82"/>
      <c r="P562" s="82"/>
      <c r="Q562" s="82"/>
      <c r="R562" s="82"/>
      <c r="S562" s="82"/>
      <c r="T562" s="82"/>
      <c r="U562" s="82"/>
      <c r="V562" s="83"/>
    </row>
    <row r="563" spans="1:22" s="66" customFormat="1" ht="39" customHeight="1">
      <c r="A563" s="216"/>
      <c r="C563" s="82"/>
      <c r="D563" s="82"/>
      <c r="E563" s="82"/>
      <c r="F563" s="82"/>
      <c r="G563" s="82"/>
      <c r="H563" s="82"/>
      <c r="I563" s="82"/>
      <c r="J563" s="82"/>
      <c r="K563" s="82"/>
      <c r="L563" s="82"/>
      <c r="M563" s="82"/>
      <c r="N563" s="82"/>
      <c r="O563" s="82"/>
      <c r="P563" s="82"/>
      <c r="Q563" s="82"/>
      <c r="R563" s="82"/>
      <c r="S563" s="82"/>
      <c r="T563" s="82"/>
      <c r="U563" s="82"/>
      <c r="V563" s="83"/>
    </row>
    <row r="564" spans="1:22" s="66" customFormat="1" ht="39" customHeight="1">
      <c r="A564" s="216"/>
      <c r="C564" s="82"/>
      <c r="D564" s="82"/>
      <c r="E564" s="82"/>
      <c r="F564" s="82"/>
      <c r="G564" s="82"/>
      <c r="H564" s="82"/>
      <c r="I564" s="82"/>
      <c r="J564" s="82"/>
      <c r="K564" s="82"/>
      <c r="L564" s="82"/>
      <c r="M564" s="82"/>
      <c r="N564" s="82"/>
      <c r="O564" s="82"/>
      <c r="P564" s="82"/>
      <c r="Q564" s="82"/>
      <c r="R564" s="82"/>
      <c r="S564" s="82"/>
      <c r="T564" s="82"/>
      <c r="U564" s="82"/>
      <c r="V564" s="83"/>
    </row>
    <row r="565" spans="1:22" s="66" customFormat="1" ht="39" customHeight="1">
      <c r="A565" s="216"/>
      <c r="C565" s="82"/>
      <c r="D565" s="82"/>
      <c r="E565" s="82"/>
      <c r="F565" s="82"/>
      <c r="G565" s="82"/>
      <c r="H565" s="82"/>
      <c r="I565" s="82"/>
      <c r="J565" s="82"/>
      <c r="K565" s="82"/>
      <c r="L565" s="82"/>
      <c r="M565" s="82"/>
      <c r="N565" s="82"/>
      <c r="O565" s="82"/>
      <c r="P565" s="82"/>
      <c r="Q565" s="82"/>
      <c r="R565" s="82"/>
      <c r="S565" s="82"/>
      <c r="T565" s="82"/>
      <c r="U565" s="82"/>
      <c r="V565" s="83"/>
    </row>
    <row r="566" spans="1:22" s="66" customFormat="1" ht="39" customHeight="1">
      <c r="A566" s="216"/>
      <c r="C566" s="82"/>
      <c r="D566" s="82"/>
      <c r="E566" s="82"/>
      <c r="F566" s="82"/>
      <c r="G566" s="82"/>
      <c r="H566" s="82"/>
      <c r="I566" s="82"/>
      <c r="J566" s="82"/>
      <c r="K566" s="82"/>
      <c r="L566" s="82"/>
      <c r="M566" s="82"/>
      <c r="N566" s="82"/>
      <c r="O566" s="82"/>
      <c r="P566" s="82"/>
      <c r="Q566" s="82"/>
      <c r="R566" s="82"/>
      <c r="S566" s="82"/>
      <c r="T566" s="82"/>
      <c r="U566" s="82"/>
      <c r="V566" s="83"/>
    </row>
    <row r="567" spans="1:22" s="66" customFormat="1" ht="39" customHeight="1">
      <c r="A567" s="216"/>
      <c r="C567" s="82"/>
      <c r="D567" s="82"/>
      <c r="E567" s="82"/>
      <c r="F567" s="82"/>
      <c r="G567" s="82"/>
      <c r="H567" s="82"/>
      <c r="I567" s="82"/>
      <c r="J567" s="82"/>
      <c r="K567" s="82"/>
      <c r="L567" s="82"/>
      <c r="M567" s="82"/>
      <c r="N567" s="82"/>
      <c r="O567" s="82"/>
      <c r="P567" s="82"/>
      <c r="Q567" s="82"/>
      <c r="R567" s="82"/>
      <c r="S567" s="82"/>
      <c r="T567" s="82"/>
      <c r="U567" s="82"/>
      <c r="V567" s="83"/>
    </row>
    <row r="568" spans="1:22" s="66" customFormat="1" ht="39" customHeight="1">
      <c r="A568" s="216"/>
      <c r="C568" s="82"/>
      <c r="D568" s="82"/>
      <c r="E568" s="82"/>
      <c r="F568" s="82"/>
      <c r="G568" s="82"/>
      <c r="H568" s="82"/>
      <c r="I568" s="82"/>
      <c r="J568" s="82"/>
      <c r="K568" s="82"/>
      <c r="L568" s="82"/>
      <c r="M568" s="82"/>
      <c r="N568" s="82"/>
      <c r="O568" s="82"/>
      <c r="P568" s="82"/>
      <c r="Q568" s="82"/>
      <c r="R568" s="82"/>
      <c r="S568" s="82"/>
      <c r="T568" s="82"/>
      <c r="U568" s="82"/>
      <c r="V568" s="83"/>
    </row>
    <row r="569" spans="1:22" s="66" customFormat="1" ht="39" customHeight="1">
      <c r="A569" s="216"/>
      <c r="C569" s="82"/>
      <c r="D569" s="82"/>
      <c r="E569" s="82"/>
      <c r="F569" s="82"/>
      <c r="G569" s="82"/>
      <c r="H569" s="82"/>
      <c r="I569" s="82"/>
      <c r="J569" s="82"/>
      <c r="K569" s="82"/>
      <c r="L569" s="82"/>
      <c r="M569" s="82"/>
      <c r="N569" s="82"/>
      <c r="O569" s="82"/>
      <c r="P569" s="82"/>
      <c r="Q569" s="82"/>
      <c r="R569" s="82"/>
      <c r="S569" s="82"/>
      <c r="T569" s="82"/>
      <c r="U569" s="82"/>
      <c r="V569" s="83"/>
    </row>
  </sheetData>
  <sortState ref="A6:V36">
    <sortCondition descending="1" ref="V6:V36"/>
  </sortState>
  <mergeCells count="6">
    <mergeCell ref="X12:AO16"/>
    <mergeCell ref="A5:B5"/>
    <mergeCell ref="A4:V4"/>
    <mergeCell ref="V2:V3"/>
    <mergeCell ref="A1:B3"/>
    <mergeCell ref="C1:V1"/>
  </mergeCells>
  <pageMargins left="0.7" right="0.7" top="0.75" bottom="0.75" header="0.3" footer="0.3"/>
  <pageSetup paperSize="9" scale="30" orientation="portrait" horizontalDpi="0" verticalDpi="0" r:id="rId1"/>
  <rowBreaks count="1" manualBreakCount="1">
    <brk id="56" max="21" man="1"/>
  </rowBreaks>
  <colBreaks count="1" manualBreakCount="1">
    <brk id="22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"/>
  <sheetViews>
    <sheetView zoomScale="75" zoomScaleNormal="75" workbookViewId="0">
      <selection activeCell="C1" sqref="A1:V13"/>
    </sheetView>
  </sheetViews>
  <sheetFormatPr defaultRowHeight="12.75"/>
  <cols>
    <col min="1" max="1" width="8.1640625" style="91" customWidth="1"/>
    <col min="2" max="2" width="37.5" style="91" customWidth="1"/>
    <col min="3" max="21" width="6.83203125" style="91" customWidth="1"/>
    <col min="22" max="16384" width="9.33203125" style="91"/>
  </cols>
  <sheetData>
    <row r="1" spans="1:22" ht="31.5" customHeight="1">
      <c r="A1" s="728"/>
      <c r="B1" s="729"/>
      <c r="C1" s="732" t="s">
        <v>255</v>
      </c>
      <c r="D1" s="733"/>
      <c r="E1" s="733"/>
      <c r="F1" s="733"/>
      <c r="G1" s="733"/>
      <c r="H1" s="733"/>
      <c r="I1" s="733"/>
      <c r="J1" s="733"/>
      <c r="K1" s="733"/>
      <c r="L1" s="733"/>
      <c r="M1" s="733"/>
      <c r="N1" s="733"/>
      <c r="O1" s="733"/>
      <c r="P1" s="733"/>
      <c r="Q1" s="733"/>
      <c r="R1" s="733"/>
      <c r="S1" s="733"/>
      <c r="T1" s="733"/>
      <c r="U1" s="733"/>
      <c r="V1" s="734"/>
    </row>
    <row r="2" spans="1:22" ht="27.75" customHeight="1">
      <c r="A2" s="728"/>
      <c r="B2" s="729"/>
      <c r="C2" s="92">
        <v>1</v>
      </c>
      <c r="D2" s="92">
        <v>2</v>
      </c>
      <c r="E2" s="92">
        <f t="shared" ref="E2:U2" si="0">+D2+1</f>
        <v>3</v>
      </c>
      <c r="F2" s="92">
        <f t="shared" si="0"/>
        <v>4</v>
      </c>
      <c r="G2" s="92">
        <f t="shared" si="0"/>
        <v>5</v>
      </c>
      <c r="H2" s="92">
        <f t="shared" si="0"/>
        <v>6</v>
      </c>
      <c r="I2" s="92">
        <f t="shared" si="0"/>
        <v>7</v>
      </c>
      <c r="J2" s="92">
        <f t="shared" si="0"/>
        <v>8</v>
      </c>
      <c r="K2" s="92">
        <f t="shared" si="0"/>
        <v>9</v>
      </c>
      <c r="L2" s="92">
        <f t="shared" si="0"/>
        <v>10</v>
      </c>
      <c r="M2" s="92">
        <f t="shared" si="0"/>
        <v>11</v>
      </c>
      <c r="N2" s="92">
        <f t="shared" si="0"/>
        <v>12</v>
      </c>
      <c r="O2" s="92">
        <f t="shared" si="0"/>
        <v>13</v>
      </c>
      <c r="P2" s="92">
        <f t="shared" si="0"/>
        <v>14</v>
      </c>
      <c r="Q2" s="92">
        <f t="shared" si="0"/>
        <v>15</v>
      </c>
      <c r="R2" s="92">
        <f t="shared" si="0"/>
        <v>16</v>
      </c>
      <c r="S2" s="92">
        <f t="shared" si="0"/>
        <v>17</v>
      </c>
      <c r="T2" s="92">
        <f t="shared" si="0"/>
        <v>18</v>
      </c>
      <c r="U2" s="92">
        <f t="shared" si="0"/>
        <v>19</v>
      </c>
      <c r="V2" s="735" t="s">
        <v>233</v>
      </c>
    </row>
    <row r="3" spans="1:22" ht="183" customHeight="1" thickBot="1">
      <c r="A3" s="730"/>
      <c r="B3" s="731"/>
      <c r="C3" s="291" t="s">
        <v>164</v>
      </c>
      <c r="D3" s="291" t="s">
        <v>165</v>
      </c>
      <c r="E3" s="291" t="s">
        <v>166</v>
      </c>
      <c r="F3" s="291" t="s">
        <v>167</v>
      </c>
      <c r="G3" s="291" t="s">
        <v>168</v>
      </c>
      <c r="H3" s="291" t="s">
        <v>169</v>
      </c>
      <c r="I3" s="291" t="s">
        <v>170</v>
      </c>
      <c r="J3" s="291" t="s">
        <v>171</v>
      </c>
      <c r="K3" s="291" t="s">
        <v>172</v>
      </c>
      <c r="L3" s="291" t="s">
        <v>173</v>
      </c>
      <c r="M3" s="291" t="s">
        <v>174</v>
      </c>
      <c r="N3" s="291" t="s">
        <v>175</v>
      </c>
      <c r="O3" s="291" t="s">
        <v>176</v>
      </c>
      <c r="P3" s="291" t="s">
        <v>177</v>
      </c>
      <c r="Q3" s="291" t="s">
        <v>178</v>
      </c>
      <c r="R3" s="291" t="s">
        <v>179</v>
      </c>
      <c r="S3" s="291" t="s">
        <v>180</v>
      </c>
      <c r="T3" s="291" t="s">
        <v>181</v>
      </c>
      <c r="U3" s="291" t="s">
        <v>182</v>
      </c>
      <c r="V3" s="736"/>
    </row>
    <row r="4" spans="1:22" ht="42" customHeight="1" thickTop="1" thickBot="1">
      <c r="A4" s="724" t="s">
        <v>134</v>
      </c>
      <c r="B4" s="725"/>
      <c r="C4" s="725"/>
      <c r="D4" s="725"/>
      <c r="E4" s="725"/>
      <c r="F4" s="725"/>
      <c r="G4" s="725"/>
      <c r="H4" s="725"/>
      <c r="I4" s="725"/>
      <c r="J4" s="725"/>
      <c r="K4" s="725"/>
      <c r="L4" s="725"/>
      <c r="M4" s="725"/>
      <c r="N4" s="725"/>
      <c r="O4" s="725"/>
      <c r="P4" s="725"/>
      <c r="Q4" s="725"/>
      <c r="R4" s="725"/>
      <c r="S4" s="725"/>
      <c r="T4" s="725"/>
      <c r="U4" s="725"/>
      <c r="V4" s="726"/>
    </row>
    <row r="5" spans="1:22" ht="32.25" customHeight="1" thickTop="1" thickBot="1">
      <c r="A5" s="727" t="s">
        <v>211</v>
      </c>
      <c r="B5" s="727"/>
      <c r="C5" s="297">
        <v>0</v>
      </c>
      <c r="D5" s="297">
        <v>0</v>
      </c>
      <c r="E5" s="297">
        <v>0</v>
      </c>
      <c r="F5" s="297">
        <v>6</v>
      </c>
      <c r="G5" s="297">
        <v>2</v>
      </c>
      <c r="H5" s="297">
        <v>0</v>
      </c>
      <c r="I5" s="297">
        <v>0</v>
      </c>
      <c r="J5" s="297">
        <v>1</v>
      </c>
      <c r="K5" s="297">
        <v>1</v>
      </c>
      <c r="L5" s="297">
        <v>64</v>
      </c>
      <c r="M5" s="297">
        <v>9</v>
      </c>
      <c r="N5" s="297">
        <v>3</v>
      </c>
      <c r="O5" s="297">
        <v>1</v>
      </c>
      <c r="P5" s="297">
        <v>0</v>
      </c>
      <c r="Q5" s="297">
        <v>0</v>
      </c>
      <c r="R5" s="297">
        <v>0</v>
      </c>
      <c r="S5" s="297">
        <v>0</v>
      </c>
      <c r="T5" s="297">
        <v>0</v>
      </c>
      <c r="U5" s="297">
        <v>1</v>
      </c>
      <c r="V5" s="297">
        <f t="shared" ref="V5" si="1">SUM(C5:U5)</f>
        <v>88</v>
      </c>
    </row>
    <row r="6" spans="1:22" ht="22.5" customHeight="1" thickTop="1" thickBot="1">
      <c r="A6" s="326">
        <v>7</v>
      </c>
      <c r="B6" s="323" t="s">
        <v>132</v>
      </c>
      <c r="C6" s="327">
        <v>0</v>
      </c>
      <c r="D6" s="327">
        <v>0</v>
      </c>
      <c r="E6" s="327">
        <v>0</v>
      </c>
      <c r="F6" s="327">
        <v>1</v>
      </c>
      <c r="G6" s="327">
        <v>1</v>
      </c>
      <c r="H6" s="327">
        <v>0</v>
      </c>
      <c r="I6" s="327">
        <v>0</v>
      </c>
      <c r="J6" s="327"/>
      <c r="K6" s="327">
        <v>1</v>
      </c>
      <c r="L6" s="327">
        <v>41</v>
      </c>
      <c r="M6" s="327">
        <v>4</v>
      </c>
      <c r="N6" s="327">
        <v>0</v>
      </c>
      <c r="O6" s="327">
        <v>1</v>
      </c>
      <c r="P6" s="327">
        <v>0</v>
      </c>
      <c r="Q6" s="327">
        <v>0</v>
      </c>
      <c r="R6" s="327">
        <v>0</v>
      </c>
      <c r="S6" s="327">
        <v>0</v>
      </c>
      <c r="T6" s="327">
        <v>0</v>
      </c>
      <c r="U6" s="327">
        <v>1</v>
      </c>
      <c r="V6" s="305">
        <f t="shared" ref="V6:V13" si="2">SUM(C6:U6)</f>
        <v>50</v>
      </c>
    </row>
    <row r="7" spans="1:22" ht="22.5" customHeight="1" thickTop="1" thickBot="1">
      <c r="A7" s="326">
        <v>2</v>
      </c>
      <c r="B7" s="328" t="s">
        <v>127</v>
      </c>
      <c r="C7" s="327">
        <v>0</v>
      </c>
      <c r="D7" s="329">
        <v>0</v>
      </c>
      <c r="E7" s="329">
        <v>0</v>
      </c>
      <c r="F7" s="329">
        <v>0</v>
      </c>
      <c r="G7" s="329">
        <v>1</v>
      </c>
      <c r="H7" s="329">
        <v>0</v>
      </c>
      <c r="I7" s="329">
        <v>0</v>
      </c>
      <c r="J7" s="329">
        <v>1</v>
      </c>
      <c r="K7" s="329">
        <v>1</v>
      </c>
      <c r="L7" s="329">
        <v>24</v>
      </c>
      <c r="M7" s="329">
        <v>2</v>
      </c>
      <c r="N7" s="329">
        <v>2</v>
      </c>
      <c r="O7" s="329"/>
      <c r="P7" s="329">
        <v>0</v>
      </c>
      <c r="Q7" s="329">
        <v>0</v>
      </c>
      <c r="R7" s="329">
        <v>0</v>
      </c>
      <c r="S7" s="329">
        <v>0</v>
      </c>
      <c r="T7" s="329">
        <v>0</v>
      </c>
      <c r="U7" s="329">
        <v>1</v>
      </c>
      <c r="V7" s="306">
        <f t="shared" si="2"/>
        <v>32</v>
      </c>
    </row>
    <row r="8" spans="1:22" ht="22.5" customHeight="1" thickTop="1" thickBot="1">
      <c r="A8" s="93">
        <v>6</v>
      </c>
      <c r="B8" s="77" t="s">
        <v>131</v>
      </c>
      <c r="C8" s="280">
        <v>0</v>
      </c>
      <c r="D8" s="281">
        <v>0</v>
      </c>
      <c r="E8" s="281">
        <v>0</v>
      </c>
      <c r="F8" s="281">
        <v>0</v>
      </c>
      <c r="G8" s="281">
        <v>1</v>
      </c>
      <c r="H8" s="281">
        <v>0</v>
      </c>
      <c r="I8" s="281">
        <v>0</v>
      </c>
      <c r="J8" s="281"/>
      <c r="K8" s="281">
        <v>0</v>
      </c>
      <c r="L8" s="281">
        <v>17</v>
      </c>
      <c r="M8" s="281">
        <v>5</v>
      </c>
      <c r="N8" s="281">
        <v>1</v>
      </c>
      <c r="O8" s="281"/>
      <c r="P8" s="281">
        <v>0</v>
      </c>
      <c r="Q8" s="281">
        <v>0</v>
      </c>
      <c r="R8" s="281">
        <v>0</v>
      </c>
      <c r="S8" s="281">
        <v>0</v>
      </c>
      <c r="T8" s="281">
        <v>0</v>
      </c>
      <c r="U8" s="281">
        <v>0</v>
      </c>
      <c r="V8" s="306">
        <f t="shared" si="2"/>
        <v>24</v>
      </c>
    </row>
    <row r="9" spans="1:22" ht="22.5" customHeight="1" thickTop="1">
      <c r="A9" s="287">
        <v>8</v>
      </c>
      <c r="B9" s="288" t="s">
        <v>133</v>
      </c>
      <c r="C9" s="289">
        <v>0</v>
      </c>
      <c r="D9" s="290">
        <v>0</v>
      </c>
      <c r="E9" s="290">
        <v>0</v>
      </c>
      <c r="F9" s="290">
        <v>1</v>
      </c>
      <c r="G9" s="290"/>
      <c r="H9" s="290">
        <v>0</v>
      </c>
      <c r="I9" s="290">
        <v>0</v>
      </c>
      <c r="J9" s="290"/>
      <c r="K9" s="290">
        <v>0</v>
      </c>
      <c r="L9" s="290">
        <v>17</v>
      </c>
      <c r="M9" s="290">
        <v>3</v>
      </c>
      <c r="N9" s="290">
        <v>2</v>
      </c>
      <c r="O9" s="290"/>
      <c r="P9" s="290">
        <v>0</v>
      </c>
      <c r="Q9" s="290">
        <v>0</v>
      </c>
      <c r="R9" s="290">
        <v>0</v>
      </c>
      <c r="S9" s="290">
        <v>0</v>
      </c>
      <c r="T9" s="290">
        <v>0</v>
      </c>
      <c r="U9" s="290">
        <v>0</v>
      </c>
      <c r="V9" s="307">
        <f t="shared" si="2"/>
        <v>23</v>
      </c>
    </row>
    <row r="10" spans="1:22" ht="22.5" customHeight="1">
      <c r="A10" s="93">
        <v>3</v>
      </c>
      <c r="B10" s="286" t="s">
        <v>128</v>
      </c>
      <c r="C10" s="281">
        <v>0</v>
      </c>
      <c r="D10" s="281">
        <v>0</v>
      </c>
      <c r="E10" s="281">
        <v>0</v>
      </c>
      <c r="F10" s="281">
        <v>0</v>
      </c>
      <c r="G10" s="281"/>
      <c r="H10" s="281">
        <v>0</v>
      </c>
      <c r="I10" s="281">
        <v>0</v>
      </c>
      <c r="J10" s="281"/>
      <c r="K10" s="281">
        <v>0</v>
      </c>
      <c r="L10" s="281">
        <v>9</v>
      </c>
      <c r="M10" s="281">
        <v>1</v>
      </c>
      <c r="N10" s="281">
        <v>0</v>
      </c>
      <c r="O10" s="281"/>
      <c r="P10" s="281">
        <v>0</v>
      </c>
      <c r="Q10" s="281">
        <v>0</v>
      </c>
      <c r="R10" s="281">
        <v>0</v>
      </c>
      <c r="S10" s="281">
        <v>0</v>
      </c>
      <c r="T10" s="281">
        <v>0</v>
      </c>
      <c r="U10" s="281">
        <v>0</v>
      </c>
      <c r="V10" s="306">
        <f t="shared" si="2"/>
        <v>10</v>
      </c>
    </row>
    <row r="11" spans="1:22" ht="22.5" customHeight="1">
      <c r="A11" s="93">
        <v>1</v>
      </c>
      <c r="B11" s="286" t="s">
        <v>126</v>
      </c>
      <c r="C11" s="281">
        <v>0</v>
      </c>
      <c r="D11" s="281">
        <v>0</v>
      </c>
      <c r="E11" s="281">
        <v>0</v>
      </c>
      <c r="F11" s="281">
        <v>6</v>
      </c>
      <c r="G11" s="281"/>
      <c r="H11" s="281">
        <v>0</v>
      </c>
      <c r="I11" s="281">
        <v>0</v>
      </c>
      <c r="J11" s="281"/>
      <c r="K11" s="281">
        <v>0</v>
      </c>
      <c r="L11" s="281">
        <v>0</v>
      </c>
      <c r="M11" s="281"/>
      <c r="N11" s="281">
        <v>0</v>
      </c>
      <c r="O11" s="281"/>
      <c r="P11" s="281">
        <v>0</v>
      </c>
      <c r="Q11" s="281">
        <v>0</v>
      </c>
      <c r="R11" s="281">
        <v>0</v>
      </c>
      <c r="S11" s="281">
        <v>0</v>
      </c>
      <c r="T11" s="281">
        <v>0</v>
      </c>
      <c r="U11" s="281">
        <v>0</v>
      </c>
      <c r="V11" s="306">
        <f t="shared" si="2"/>
        <v>6</v>
      </c>
    </row>
    <row r="12" spans="1:22" ht="22.5" customHeight="1">
      <c r="A12" s="93">
        <v>4</v>
      </c>
      <c r="B12" s="286" t="s">
        <v>129</v>
      </c>
      <c r="C12" s="281">
        <v>0</v>
      </c>
      <c r="D12" s="281">
        <v>0</v>
      </c>
      <c r="E12" s="281">
        <v>0</v>
      </c>
      <c r="F12" s="281">
        <v>0</v>
      </c>
      <c r="G12" s="281"/>
      <c r="H12" s="281">
        <v>0</v>
      </c>
      <c r="I12" s="281">
        <v>0</v>
      </c>
      <c r="J12" s="281"/>
      <c r="K12" s="281">
        <v>0</v>
      </c>
      <c r="L12" s="281">
        <v>2</v>
      </c>
      <c r="M12" s="281">
        <v>3</v>
      </c>
      <c r="N12" s="281">
        <v>0</v>
      </c>
      <c r="O12" s="281"/>
      <c r="P12" s="281">
        <v>0</v>
      </c>
      <c r="Q12" s="281">
        <v>0</v>
      </c>
      <c r="R12" s="281">
        <v>0</v>
      </c>
      <c r="S12" s="281">
        <v>0</v>
      </c>
      <c r="T12" s="281">
        <v>0</v>
      </c>
      <c r="U12" s="281">
        <v>0</v>
      </c>
      <c r="V12" s="306">
        <f t="shared" si="2"/>
        <v>5</v>
      </c>
    </row>
    <row r="13" spans="1:22" ht="22.5" customHeight="1">
      <c r="A13" s="93">
        <v>5</v>
      </c>
      <c r="B13" s="286" t="s">
        <v>130</v>
      </c>
      <c r="C13" s="281">
        <v>0</v>
      </c>
      <c r="D13" s="281">
        <v>0</v>
      </c>
      <c r="E13" s="281">
        <v>0</v>
      </c>
      <c r="F13" s="281">
        <v>0</v>
      </c>
      <c r="G13" s="281"/>
      <c r="H13" s="281">
        <v>0</v>
      </c>
      <c r="I13" s="281">
        <v>0</v>
      </c>
      <c r="J13" s="281"/>
      <c r="K13" s="281">
        <v>0</v>
      </c>
      <c r="L13" s="281">
        <v>3</v>
      </c>
      <c r="M13" s="281"/>
      <c r="N13" s="281">
        <v>0</v>
      </c>
      <c r="O13" s="281"/>
      <c r="P13" s="281">
        <v>0</v>
      </c>
      <c r="Q13" s="281">
        <v>0</v>
      </c>
      <c r="R13" s="281">
        <v>0</v>
      </c>
      <c r="S13" s="281">
        <v>0</v>
      </c>
      <c r="T13" s="281">
        <v>0</v>
      </c>
      <c r="U13" s="281">
        <v>0</v>
      </c>
      <c r="V13" s="306">
        <f t="shared" si="2"/>
        <v>3</v>
      </c>
    </row>
  </sheetData>
  <sortState ref="A6:V13">
    <sortCondition descending="1" ref="V6:V13"/>
  </sortState>
  <mergeCells count="5">
    <mergeCell ref="A4:V4"/>
    <mergeCell ref="A5:B5"/>
    <mergeCell ref="A1:B3"/>
    <mergeCell ref="C1:V1"/>
    <mergeCell ref="V2:V3"/>
  </mergeCells>
  <pageMargins left="0.7" right="0.7" top="0.75" bottom="0.75" header="0.3" footer="0.3"/>
  <pageSetup paperSize="9" scale="79" orientation="landscape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5"/>
  <sheetViews>
    <sheetView zoomScale="40" zoomScaleNormal="40" zoomScaleSheetLayoutView="40" workbookViewId="0">
      <selection activeCell="C1" sqref="A1:V24"/>
    </sheetView>
  </sheetViews>
  <sheetFormatPr defaultRowHeight="39" customHeight="1"/>
  <cols>
    <col min="1" max="1" width="9.33203125" style="63"/>
    <col min="2" max="2" width="76.1640625" style="84" customWidth="1"/>
    <col min="3" max="21" width="13.83203125" style="85" customWidth="1"/>
    <col min="22" max="22" width="19.1640625" style="86" customWidth="1"/>
    <col min="23" max="16384" width="9.33203125" style="63"/>
  </cols>
  <sheetData>
    <row r="1" spans="1:22" ht="60" customHeight="1">
      <c r="A1" s="739"/>
      <c r="B1" s="739"/>
      <c r="C1" s="741" t="s">
        <v>255</v>
      </c>
      <c r="D1" s="741"/>
      <c r="E1" s="741"/>
      <c r="F1" s="741"/>
      <c r="G1" s="741"/>
      <c r="H1" s="741"/>
      <c r="I1" s="741"/>
      <c r="J1" s="741"/>
      <c r="K1" s="741"/>
      <c r="L1" s="741"/>
      <c r="M1" s="741"/>
      <c r="N1" s="741"/>
      <c r="O1" s="741"/>
      <c r="P1" s="741"/>
      <c r="Q1" s="741"/>
      <c r="R1" s="741"/>
      <c r="S1" s="741"/>
      <c r="T1" s="741"/>
      <c r="U1" s="741"/>
      <c r="V1" s="741"/>
    </row>
    <row r="2" spans="1:22" ht="39" customHeight="1">
      <c r="A2" s="739"/>
      <c r="B2" s="739"/>
      <c r="C2" s="62">
        <v>1</v>
      </c>
      <c r="D2" s="62"/>
      <c r="E2" s="62">
        <f t="shared" ref="E2:U2" si="0">+D2+1</f>
        <v>1</v>
      </c>
      <c r="F2" s="62">
        <f t="shared" si="0"/>
        <v>2</v>
      </c>
      <c r="G2" s="62">
        <f t="shared" si="0"/>
        <v>3</v>
      </c>
      <c r="H2" s="62">
        <f t="shared" si="0"/>
        <v>4</v>
      </c>
      <c r="I2" s="62">
        <f t="shared" si="0"/>
        <v>5</v>
      </c>
      <c r="J2" s="62">
        <f t="shared" si="0"/>
        <v>6</v>
      </c>
      <c r="K2" s="62">
        <f t="shared" si="0"/>
        <v>7</v>
      </c>
      <c r="L2" s="62">
        <f t="shared" si="0"/>
        <v>8</v>
      </c>
      <c r="M2" s="62">
        <f t="shared" si="0"/>
        <v>9</v>
      </c>
      <c r="N2" s="62">
        <f t="shared" si="0"/>
        <v>10</v>
      </c>
      <c r="O2" s="62">
        <f t="shared" si="0"/>
        <v>11</v>
      </c>
      <c r="P2" s="62">
        <f t="shared" si="0"/>
        <v>12</v>
      </c>
      <c r="Q2" s="62">
        <f t="shared" si="0"/>
        <v>13</v>
      </c>
      <c r="R2" s="62">
        <f t="shared" si="0"/>
        <v>14</v>
      </c>
      <c r="S2" s="62">
        <f t="shared" si="0"/>
        <v>15</v>
      </c>
      <c r="T2" s="62">
        <f t="shared" si="0"/>
        <v>16</v>
      </c>
      <c r="U2" s="62">
        <f t="shared" si="0"/>
        <v>17</v>
      </c>
      <c r="V2" s="700" t="s">
        <v>233</v>
      </c>
    </row>
    <row r="3" spans="1:22" ht="321" customHeight="1" thickBot="1">
      <c r="A3" s="740"/>
      <c r="B3" s="740"/>
      <c r="C3" s="64" t="s">
        <v>164</v>
      </c>
      <c r="D3" s="64" t="s">
        <v>165</v>
      </c>
      <c r="E3" s="64" t="s">
        <v>166</v>
      </c>
      <c r="F3" s="64" t="s">
        <v>167</v>
      </c>
      <c r="G3" s="64" t="s">
        <v>168</v>
      </c>
      <c r="H3" s="64" t="s">
        <v>169</v>
      </c>
      <c r="I3" s="64" t="s">
        <v>170</v>
      </c>
      <c r="J3" s="64" t="s">
        <v>171</v>
      </c>
      <c r="K3" s="64" t="s">
        <v>172</v>
      </c>
      <c r="L3" s="64" t="s">
        <v>173</v>
      </c>
      <c r="M3" s="64" t="s">
        <v>174</v>
      </c>
      <c r="N3" s="64" t="s">
        <v>175</v>
      </c>
      <c r="O3" s="64" t="s">
        <v>176</v>
      </c>
      <c r="P3" s="64" t="s">
        <v>177</v>
      </c>
      <c r="Q3" s="64" t="s">
        <v>178</v>
      </c>
      <c r="R3" s="64" t="s">
        <v>179</v>
      </c>
      <c r="S3" s="64" t="s">
        <v>180</v>
      </c>
      <c r="T3" s="64" t="s">
        <v>181</v>
      </c>
      <c r="U3" s="64" t="s">
        <v>182</v>
      </c>
      <c r="V3" s="701"/>
    </row>
    <row r="4" spans="1:22" s="67" customFormat="1" ht="56.25" customHeight="1" thickTop="1" thickBot="1">
      <c r="A4" s="721" t="s">
        <v>151</v>
      </c>
      <c r="B4" s="722"/>
      <c r="C4" s="722"/>
      <c r="D4" s="722"/>
      <c r="E4" s="722"/>
      <c r="F4" s="722"/>
      <c r="G4" s="722"/>
      <c r="H4" s="722"/>
      <c r="I4" s="722"/>
      <c r="J4" s="722"/>
      <c r="K4" s="722"/>
      <c r="L4" s="722"/>
      <c r="M4" s="722"/>
      <c r="N4" s="722"/>
      <c r="O4" s="722"/>
      <c r="P4" s="722"/>
      <c r="Q4" s="722"/>
      <c r="R4" s="722"/>
      <c r="S4" s="722"/>
      <c r="T4" s="722"/>
      <c r="U4" s="722"/>
      <c r="V4" s="723"/>
    </row>
    <row r="5" spans="1:22" s="94" customFormat="1" ht="66" customHeight="1" thickTop="1" thickBot="1">
      <c r="A5" s="737" t="s">
        <v>211</v>
      </c>
      <c r="B5" s="738"/>
      <c r="C5" s="308">
        <v>44</v>
      </c>
      <c r="D5" s="308">
        <v>31</v>
      </c>
      <c r="E5" s="308">
        <v>11</v>
      </c>
      <c r="F5" s="308">
        <v>39</v>
      </c>
      <c r="G5" s="308">
        <v>33</v>
      </c>
      <c r="H5" s="308">
        <v>18</v>
      </c>
      <c r="I5" s="308">
        <v>0</v>
      </c>
      <c r="J5" s="308">
        <v>7</v>
      </c>
      <c r="K5" s="308">
        <v>18</v>
      </c>
      <c r="L5" s="308">
        <v>17</v>
      </c>
      <c r="M5" s="308">
        <v>22</v>
      </c>
      <c r="N5" s="308">
        <v>5</v>
      </c>
      <c r="O5" s="308">
        <v>23</v>
      </c>
      <c r="P5" s="308">
        <v>62</v>
      </c>
      <c r="Q5" s="308">
        <v>7</v>
      </c>
      <c r="R5" s="308">
        <v>21</v>
      </c>
      <c r="S5" s="308">
        <v>31</v>
      </c>
      <c r="T5" s="308">
        <v>1</v>
      </c>
      <c r="U5" s="308">
        <v>3</v>
      </c>
      <c r="V5" s="302">
        <f t="shared" ref="V5" si="1">SUM(C5:U5)</f>
        <v>393</v>
      </c>
    </row>
    <row r="6" spans="1:22" ht="39" customHeight="1" thickTop="1">
      <c r="A6" s="318">
        <v>1</v>
      </c>
      <c r="B6" s="330" t="s">
        <v>142</v>
      </c>
      <c r="C6" s="321">
        <v>0</v>
      </c>
      <c r="D6" s="321">
        <v>10</v>
      </c>
      <c r="E6" s="321">
        <v>1</v>
      </c>
      <c r="F6" s="321">
        <v>39</v>
      </c>
      <c r="G6" s="321">
        <v>6</v>
      </c>
      <c r="H6" s="321">
        <v>2</v>
      </c>
      <c r="I6" s="321">
        <v>0</v>
      </c>
      <c r="J6" s="321"/>
      <c r="K6" s="321">
        <v>1</v>
      </c>
      <c r="L6" s="321">
        <v>0</v>
      </c>
      <c r="M6" s="321"/>
      <c r="N6" s="321">
        <v>2</v>
      </c>
      <c r="O6" s="321">
        <v>2</v>
      </c>
      <c r="P6" s="321">
        <v>17</v>
      </c>
      <c r="Q6" s="321">
        <v>3</v>
      </c>
      <c r="R6" s="321">
        <v>6</v>
      </c>
      <c r="S6" s="321">
        <v>28</v>
      </c>
      <c r="T6" s="321">
        <v>0</v>
      </c>
      <c r="U6" s="321">
        <v>1</v>
      </c>
      <c r="V6" s="303">
        <f t="shared" ref="V6:V24" si="2">SUM(C6:U6)</f>
        <v>118</v>
      </c>
    </row>
    <row r="7" spans="1:22" ht="39" customHeight="1">
      <c r="A7" s="318">
        <f>+A6+1</f>
        <v>2</v>
      </c>
      <c r="B7" s="331" t="s">
        <v>203</v>
      </c>
      <c r="C7" s="314">
        <v>0</v>
      </c>
      <c r="D7" s="314">
        <v>1</v>
      </c>
      <c r="E7" s="314">
        <v>0</v>
      </c>
      <c r="F7" s="314">
        <v>1</v>
      </c>
      <c r="G7" s="314"/>
      <c r="H7" s="314">
        <v>0</v>
      </c>
      <c r="I7" s="314">
        <v>0</v>
      </c>
      <c r="J7" s="314"/>
      <c r="K7" s="314">
        <v>1</v>
      </c>
      <c r="L7" s="314">
        <v>0</v>
      </c>
      <c r="M7" s="314"/>
      <c r="N7" s="314">
        <v>0</v>
      </c>
      <c r="O7" s="314">
        <v>6</v>
      </c>
      <c r="P7" s="314">
        <v>57</v>
      </c>
      <c r="Q7" s="314">
        <v>1</v>
      </c>
      <c r="R7" s="314">
        <v>0</v>
      </c>
      <c r="S7" s="314">
        <v>14</v>
      </c>
      <c r="T7" s="314">
        <v>0</v>
      </c>
      <c r="U7" s="314">
        <v>2</v>
      </c>
      <c r="V7" s="304">
        <f t="shared" si="2"/>
        <v>83</v>
      </c>
    </row>
    <row r="8" spans="1:22" ht="39" customHeight="1">
      <c r="A8" s="318">
        <f t="shared" ref="A8:A13" si="3">+A7+1</f>
        <v>3</v>
      </c>
      <c r="B8" s="331" t="s">
        <v>135</v>
      </c>
      <c r="C8" s="314">
        <v>42</v>
      </c>
      <c r="D8" s="314">
        <v>9</v>
      </c>
      <c r="E8" s="314">
        <v>5</v>
      </c>
      <c r="F8" s="314">
        <v>0</v>
      </c>
      <c r="G8" s="314"/>
      <c r="H8" s="314">
        <v>14</v>
      </c>
      <c r="I8" s="314">
        <v>0</v>
      </c>
      <c r="J8" s="314">
        <v>4</v>
      </c>
      <c r="K8" s="314">
        <v>0</v>
      </c>
      <c r="L8" s="314">
        <v>3</v>
      </c>
      <c r="M8" s="314"/>
      <c r="N8" s="314">
        <v>0</v>
      </c>
      <c r="O8" s="314"/>
      <c r="P8" s="314">
        <v>0</v>
      </c>
      <c r="Q8" s="314">
        <v>0</v>
      </c>
      <c r="R8" s="314">
        <v>0</v>
      </c>
      <c r="S8" s="314">
        <v>0</v>
      </c>
      <c r="T8" s="314">
        <v>0</v>
      </c>
      <c r="U8" s="314">
        <v>0</v>
      </c>
      <c r="V8" s="304">
        <f t="shared" si="2"/>
        <v>77</v>
      </c>
    </row>
    <row r="9" spans="1:22" ht="39" customHeight="1">
      <c r="A9" s="318">
        <f t="shared" si="3"/>
        <v>4</v>
      </c>
      <c r="B9" s="331" t="s">
        <v>149</v>
      </c>
      <c r="C9" s="314">
        <v>0</v>
      </c>
      <c r="D9" s="314">
        <v>0</v>
      </c>
      <c r="E9" s="314">
        <v>0</v>
      </c>
      <c r="F9" s="314">
        <v>22</v>
      </c>
      <c r="G9" s="314">
        <v>6</v>
      </c>
      <c r="H9" s="314">
        <v>0</v>
      </c>
      <c r="I9" s="314">
        <v>0</v>
      </c>
      <c r="J9" s="314"/>
      <c r="K9" s="314">
        <v>0</v>
      </c>
      <c r="L9" s="314">
        <v>2</v>
      </c>
      <c r="M9" s="314"/>
      <c r="N9" s="314">
        <v>1</v>
      </c>
      <c r="O9" s="314">
        <v>2</v>
      </c>
      <c r="P9" s="314">
        <v>3</v>
      </c>
      <c r="Q9" s="314">
        <v>2</v>
      </c>
      <c r="R9" s="314">
        <v>21</v>
      </c>
      <c r="S9" s="314">
        <v>1</v>
      </c>
      <c r="T9" s="314">
        <v>0</v>
      </c>
      <c r="U9" s="314">
        <v>0</v>
      </c>
      <c r="V9" s="304">
        <f t="shared" si="2"/>
        <v>60</v>
      </c>
    </row>
    <row r="10" spans="1:22" ht="39" customHeight="1">
      <c r="A10" s="318">
        <f t="shared" si="3"/>
        <v>5</v>
      </c>
      <c r="B10" s="331" t="s">
        <v>139</v>
      </c>
      <c r="C10" s="314">
        <v>15</v>
      </c>
      <c r="D10" s="314">
        <v>8</v>
      </c>
      <c r="E10" s="314">
        <v>0</v>
      </c>
      <c r="F10" s="314">
        <v>0</v>
      </c>
      <c r="G10" s="314">
        <v>3</v>
      </c>
      <c r="H10" s="314">
        <v>18</v>
      </c>
      <c r="I10" s="314">
        <v>0</v>
      </c>
      <c r="J10" s="314">
        <v>4</v>
      </c>
      <c r="K10" s="314">
        <v>0</v>
      </c>
      <c r="L10" s="314">
        <v>0</v>
      </c>
      <c r="M10" s="314"/>
      <c r="N10" s="314">
        <v>0</v>
      </c>
      <c r="O10" s="314">
        <v>8</v>
      </c>
      <c r="P10" s="314">
        <v>0</v>
      </c>
      <c r="Q10" s="314">
        <v>0</v>
      </c>
      <c r="R10" s="314">
        <v>0</v>
      </c>
      <c r="S10" s="314">
        <v>3</v>
      </c>
      <c r="T10" s="314">
        <v>0</v>
      </c>
      <c r="U10" s="314">
        <v>0</v>
      </c>
      <c r="V10" s="304">
        <f t="shared" si="2"/>
        <v>59</v>
      </c>
    </row>
    <row r="11" spans="1:22" ht="39" customHeight="1">
      <c r="A11" s="318">
        <f t="shared" si="3"/>
        <v>6</v>
      </c>
      <c r="B11" s="331" t="s">
        <v>147</v>
      </c>
      <c r="C11" s="314">
        <v>0</v>
      </c>
      <c r="D11" s="314">
        <v>0</v>
      </c>
      <c r="E11" s="314">
        <v>0</v>
      </c>
      <c r="F11" s="314">
        <v>0</v>
      </c>
      <c r="G11" s="314">
        <v>23</v>
      </c>
      <c r="H11" s="314">
        <v>0</v>
      </c>
      <c r="I11" s="314">
        <v>0</v>
      </c>
      <c r="J11" s="314">
        <v>1</v>
      </c>
      <c r="K11" s="314">
        <v>4</v>
      </c>
      <c r="L11" s="314">
        <v>1</v>
      </c>
      <c r="M11" s="314"/>
      <c r="N11" s="314">
        <v>0</v>
      </c>
      <c r="O11" s="314">
        <v>2</v>
      </c>
      <c r="P11" s="314">
        <v>0</v>
      </c>
      <c r="Q11" s="314">
        <v>1</v>
      </c>
      <c r="R11" s="314">
        <v>1</v>
      </c>
      <c r="S11" s="314">
        <v>5</v>
      </c>
      <c r="T11" s="314">
        <v>1</v>
      </c>
      <c r="U11" s="314">
        <v>1</v>
      </c>
      <c r="V11" s="304">
        <f t="shared" si="2"/>
        <v>40</v>
      </c>
    </row>
    <row r="12" spans="1:22" ht="39" customHeight="1">
      <c r="A12" s="102">
        <f t="shared" si="3"/>
        <v>7</v>
      </c>
      <c r="B12" s="79" t="s">
        <v>150</v>
      </c>
      <c r="C12" s="69">
        <v>2</v>
      </c>
      <c r="D12" s="69">
        <v>0</v>
      </c>
      <c r="E12" s="69">
        <v>0</v>
      </c>
      <c r="F12" s="69">
        <v>0</v>
      </c>
      <c r="G12" s="69">
        <v>2</v>
      </c>
      <c r="H12" s="69">
        <v>0</v>
      </c>
      <c r="I12" s="69">
        <v>0</v>
      </c>
      <c r="J12" s="69"/>
      <c r="K12" s="69">
        <v>13</v>
      </c>
      <c r="L12" s="69">
        <v>10</v>
      </c>
      <c r="M12" s="69">
        <v>4</v>
      </c>
      <c r="N12" s="69">
        <v>2</v>
      </c>
      <c r="O12" s="69"/>
      <c r="P12" s="69">
        <v>5</v>
      </c>
      <c r="Q12" s="69">
        <v>1</v>
      </c>
      <c r="R12" s="69">
        <v>0</v>
      </c>
      <c r="S12" s="69">
        <v>0</v>
      </c>
      <c r="T12" s="69">
        <v>0</v>
      </c>
      <c r="U12" s="69">
        <v>0</v>
      </c>
      <c r="V12" s="304">
        <f t="shared" si="2"/>
        <v>39</v>
      </c>
    </row>
    <row r="13" spans="1:22" ht="39" customHeight="1">
      <c r="A13" s="102">
        <f t="shared" si="3"/>
        <v>8</v>
      </c>
      <c r="B13" s="79" t="s">
        <v>144</v>
      </c>
      <c r="C13" s="69">
        <v>12</v>
      </c>
      <c r="D13" s="69">
        <v>20</v>
      </c>
      <c r="E13" s="69">
        <v>0</v>
      </c>
      <c r="F13" s="69">
        <v>0</v>
      </c>
      <c r="G13" s="69"/>
      <c r="H13" s="69">
        <v>0</v>
      </c>
      <c r="I13" s="69">
        <v>0</v>
      </c>
      <c r="J13" s="69"/>
      <c r="K13" s="69">
        <v>0</v>
      </c>
      <c r="L13" s="69">
        <v>0</v>
      </c>
      <c r="M13" s="69"/>
      <c r="N13" s="69">
        <v>0</v>
      </c>
      <c r="O13" s="69"/>
      <c r="P13" s="69">
        <v>5</v>
      </c>
      <c r="Q13" s="69">
        <v>0</v>
      </c>
      <c r="R13" s="69">
        <v>1</v>
      </c>
      <c r="S13" s="69">
        <v>0</v>
      </c>
      <c r="T13" s="69">
        <v>0</v>
      </c>
      <c r="U13" s="69">
        <v>0</v>
      </c>
      <c r="V13" s="304">
        <f t="shared" si="2"/>
        <v>38</v>
      </c>
    </row>
    <row r="14" spans="1:22" ht="39" customHeight="1">
      <c r="A14" s="72">
        <f t="shared" ref="A14:A24" si="4">+A13+1</f>
        <v>9</v>
      </c>
      <c r="B14" s="79" t="s">
        <v>136</v>
      </c>
      <c r="C14" s="69">
        <v>0</v>
      </c>
      <c r="D14" s="69">
        <v>0</v>
      </c>
      <c r="E14" s="69">
        <v>0</v>
      </c>
      <c r="F14" s="69">
        <v>0</v>
      </c>
      <c r="G14" s="69"/>
      <c r="H14" s="69">
        <v>0</v>
      </c>
      <c r="I14" s="69">
        <v>0</v>
      </c>
      <c r="J14" s="69"/>
      <c r="K14" s="69">
        <v>2</v>
      </c>
      <c r="L14" s="69">
        <v>1</v>
      </c>
      <c r="M14" s="69">
        <v>1</v>
      </c>
      <c r="N14" s="69">
        <v>0</v>
      </c>
      <c r="O14" s="69">
        <v>3</v>
      </c>
      <c r="P14" s="69">
        <v>17</v>
      </c>
      <c r="Q14" s="69">
        <v>3</v>
      </c>
      <c r="R14" s="69">
        <v>0</v>
      </c>
      <c r="S14" s="69">
        <v>2</v>
      </c>
      <c r="T14" s="69">
        <v>0</v>
      </c>
      <c r="U14" s="69">
        <v>0</v>
      </c>
      <c r="V14" s="304">
        <f t="shared" si="2"/>
        <v>29</v>
      </c>
    </row>
    <row r="15" spans="1:22" ht="39" customHeight="1">
      <c r="A15" s="72">
        <f t="shared" si="4"/>
        <v>10</v>
      </c>
      <c r="B15" s="79" t="s">
        <v>143</v>
      </c>
      <c r="C15" s="69">
        <v>0</v>
      </c>
      <c r="D15" s="69">
        <v>0</v>
      </c>
      <c r="E15" s="69">
        <v>0</v>
      </c>
      <c r="F15" s="69">
        <v>0</v>
      </c>
      <c r="G15" s="69"/>
      <c r="H15" s="69">
        <v>0</v>
      </c>
      <c r="I15" s="69">
        <v>0</v>
      </c>
      <c r="J15" s="69"/>
      <c r="K15" s="69">
        <v>7</v>
      </c>
      <c r="L15" s="69">
        <v>2</v>
      </c>
      <c r="M15" s="69">
        <v>19</v>
      </c>
      <c r="N15" s="69">
        <v>0</v>
      </c>
      <c r="O15" s="69"/>
      <c r="P15" s="69">
        <v>0</v>
      </c>
      <c r="Q15" s="69">
        <v>0</v>
      </c>
      <c r="R15" s="69">
        <v>0</v>
      </c>
      <c r="S15" s="69">
        <v>0</v>
      </c>
      <c r="T15" s="69">
        <v>0</v>
      </c>
      <c r="U15" s="69">
        <v>0</v>
      </c>
      <c r="V15" s="304">
        <f t="shared" si="2"/>
        <v>28</v>
      </c>
    </row>
    <row r="16" spans="1:22" ht="39" customHeight="1">
      <c r="A16" s="72">
        <f t="shared" si="4"/>
        <v>11</v>
      </c>
      <c r="B16" s="79" t="s">
        <v>204</v>
      </c>
      <c r="C16" s="69">
        <v>4</v>
      </c>
      <c r="D16" s="69">
        <v>3</v>
      </c>
      <c r="E16" s="69">
        <v>10</v>
      </c>
      <c r="F16" s="69">
        <v>1</v>
      </c>
      <c r="G16" s="69"/>
      <c r="H16" s="69">
        <v>0</v>
      </c>
      <c r="I16" s="69">
        <v>0</v>
      </c>
      <c r="J16" s="69"/>
      <c r="K16" s="69">
        <v>0</v>
      </c>
      <c r="L16" s="69">
        <v>0</v>
      </c>
      <c r="M16" s="69"/>
      <c r="N16" s="69">
        <v>0</v>
      </c>
      <c r="O16" s="69"/>
      <c r="P16" s="69">
        <v>0</v>
      </c>
      <c r="Q16" s="69">
        <v>1</v>
      </c>
      <c r="R16" s="69">
        <v>0</v>
      </c>
      <c r="S16" s="69">
        <v>0</v>
      </c>
      <c r="T16" s="69">
        <v>0</v>
      </c>
      <c r="U16" s="69">
        <v>0</v>
      </c>
      <c r="V16" s="304">
        <f t="shared" si="2"/>
        <v>19</v>
      </c>
    </row>
    <row r="17" spans="1:22" ht="39" customHeight="1">
      <c r="A17" s="72">
        <f t="shared" si="4"/>
        <v>12</v>
      </c>
      <c r="B17" s="79" t="s">
        <v>148</v>
      </c>
      <c r="C17" s="69">
        <v>0</v>
      </c>
      <c r="D17" s="69">
        <v>0</v>
      </c>
      <c r="E17" s="69">
        <v>0</v>
      </c>
      <c r="F17" s="69">
        <v>0</v>
      </c>
      <c r="G17" s="69"/>
      <c r="H17" s="69">
        <v>0</v>
      </c>
      <c r="I17" s="69">
        <v>0</v>
      </c>
      <c r="J17" s="69">
        <v>1</v>
      </c>
      <c r="K17" s="69">
        <v>0</v>
      </c>
      <c r="L17" s="69">
        <v>0</v>
      </c>
      <c r="M17" s="69"/>
      <c r="N17" s="69">
        <v>0</v>
      </c>
      <c r="O17" s="69">
        <v>13</v>
      </c>
      <c r="P17" s="69">
        <v>2</v>
      </c>
      <c r="Q17" s="69">
        <v>0</v>
      </c>
      <c r="R17" s="69">
        <v>1</v>
      </c>
      <c r="S17" s="69">
        <v>0</v>
      </c>
      <c r="T17" s="69">
        <v>0</v>
      </c>
      <c r="U17" s="69">
        <v>0</v>
      </c>
      <c r="V17" s="304">
        <f t="shared" si="2"/>
        <v>17</v>
      </c>
    </row>
    <row r="18" spans="1:22" ht="39" customHeight="1">
      <c r="A18" s="72">
        <f t="shared" si="4"/>
        <v>13</v>
      </c>
      <c r="B18" s="292" t="s">
        <v>140</v>
      </c>
      <c r="C18" s="69">
        <v>0</v>
      </c>
      <c r="D18" s="69">
        <v>0</v>
      </c>
      <c r="E18" s="69">
        <v>0</v>
      </c>
      <c r="F18" s="69">
        <v>0</v>
      </c>
      <c r="G18" s="69">
        <v>1</v>
      </c>
      <c r="H18" s="69">
        <v>0</v>
      </c>
      <c r="I18" s="69">
        <v>0</v>
      </c>
      <c r="J18" s="69"/>
      <c r="K18" s="69">
        <v>2</v>
      </c>
      <c r="L18" s="69">
        <v>7</v>
      </c>
      <c r="M18" s="69">
        <v>1</v>
      </c>
      <c r="N18" s="69">
        <v>2</v>
      </c>
      <c r="O18" s="69">
        <v>1</v>
      </c>
      <c r="P18" s="69">
        <v>0</v>
      </c>
      <c r="Q18" s="69">
        <v>1</v>
      </c>
      <c r="R18" s="69">
        <v>0</v>
      </c>
      <c r="S18" s="69">
        <v>0</v>
      </c>
      <c r="T18" s="69">
        <v>0</v>
      </c>
      <c r="U18" s="69">
        <v>0</v>
      </c>
      <c r="V18" s="304">
        <f t="shared" si="2"/>
        <v>15</v>
      </c>
    </row>
    <row r="19" spans="1:22" ht="39" customHeight="1">
      <c r="A19" s="72">
        <f t="shared" si="4"/>
        <v>14</v>
      </c>
      <c r="B19" s="292" t="s">
        <v>202</v>
      </c>
      <c r="C19" s="69">
        <v>0</v>
      </c>
      <c r="D19" s="69">
        <v>0</v>
      </c>
      <c r="E19" s="69">
        <v>0</v>
      </c>
      <c r="F19" s="69">
        <v>0</v>
      </c>
      <c r="G19" s="69"/>
      <c r="H19" s="69">
        <v>0</v>
      </c>
      <c r="I19" s="69">
        <v>0</v>
      </c>
      <c r="J19" s="69"/>
      <c r="K19" s="69">
        <v>0</v>
      </c>
      <c r="L19" s="69">
        <v>3</v>
      </c>
      <c r="M19" s="69">
        <v>11</v>
      </c>
      <c r="N19" s="69">
        <v>0</v>
      </c>
      <c r="O19" s="69"/>
      <c r="P19" s="69">
        <v>0</v>
      </c>
      <c r="Q19" s="69">
        <v>0</v>
      </c>
      <c r="R19" s="69">
        <v>0</v>
      </c>
      <c r="S19" s="69">
        <v>0</v>
      </c>
      <c r="T19" s="69">
        <v>0</v>
      </c>
      <c r="U19" s="69">
        <v>0</v>
      </c>
      <c r="V19" s="304">
        <f t="shared" si="2"/>
        <v>14</v>
      </c>
    </row>
    <row r="20" spans="1:22" ht="39" customHeight="1">
      <c r="A20" s="72">
        <f t="shared" si="4"/>
        <v>15</v>
      </c>
      <c r="B20" s="292" t="s">
        <v>145</v>
      </c>
      <c r="C20" s="69">
        <v>0</v>
      </c>
      <c r="D20" s="69">
        <v>0</v>
      </c>
      <c r="E20" s="69">
        <v>0</v>
      </c>
      <c r="F20" s="69">
        <v>0</v>
      </c>
      <c r="G20" s="69">
        <v>11</v>
      </c>
      <c r="H20" s="69">
        <v>0</v>
      </c>
      <c r="I20" s="69">
        <v>0</v>
      </c>
      <c r="J20" s="69">
        <v>1</v>
      </c>
      <c r="K20" s="69">
        <v>0</v>
      </c>
      <c r="L20" s="69">
        <v>0</v>
      </c>
      <c r="M20" s="69"/>
      <c r="N20" s="69">
        <v>0</v>
      </c>
      <c r="O20" s="69"/>
      <c r="P20" s="69">
        <v>0</v>
      </c>
      <c r="Q20" s="69">
        <v>0</v>
      </c>
      <c r="R20" s="69">
        <v>0</v>
      </c>
      <c r="S20" s="69">
        <v>0</v>
      </c>
      <c r="T20" s="69">
        <v>0</v>
      </c>
      <c r="U20" s="69">
        <v>0</v>
      </c>
      <c r="V20" s="304">
        <f t="shared" si="2"/>
        <v>12</v>
      </c>
    </row>
    <row r="21" spans="1:22" ht="39" customHeight="1">
      <c r="A21" s="72">
        <f t="shared" si="4"/>
        <v>16</v>
      </c>
      <c r="B21" s="292" t="s">
        <v>141</v>
      </c>
      <c r="C21" s="69">
        <v>0</v>
      </c>
      <c r="D21" s="69">
        <v>0</v>
      </c>
      <c r="E21" s="69">
        <v>0</v>
      </c>
      <c r="F21" s="69">
        <v>0</v>
      </c>
      <c r="G21" s="69"/>
      <c r="H21" s="69">
        <v>0</v>
      </c>
      <c r="I21" s="69">
        <v>0</v>
      </c>
      <c r="J21" s="69"/>
      <c r="K21" s="69">
        <v>1</v>
      </c>
      <c r="L21" s="69">
        <v>0</v>
      </c>
      <c r="M21" s="69"/>
      <c r="N21" s="69">
        <v>0</v>
      </c>
      <c r="O21" s="69">
        <v>1</v>
      </c>
      <c r="P21" s="69">
        <v>0</v>
      </c>
      <c r="Q21" s="69">
        <v>1</v>
      </c>
      <c r="R21" s="69">
        <v>0</v>
      </c>
      <c r="S21" s="69">
        <v>4</v>
      </c>
      <c r="T21" s="69">
        <v>0</v>
      </c>
      <c r="U21" s="69">
        <v>0</v>
      </c>
      <c r="V21" s="304">
        <f t="shared" si="2"/>
        <v>7</v>
      </c>
    </row>
    <row r="22" spans="1:22" ht="39" customHeight="1">
      <c r="A22" s="72">
        <f t="shared" si="4"/>
        <v>17</v>
      </c>
      <c r="B22" s="292" t="s">
        <v>137</v>
      </c>
      <c r="C22" s="69">
        <v>0</v>
      </c>
      <c r="D22" s="69">
        <v>0</v>
      </c>
      <c r="E22" s="69">
        <v>0</v>
      </c>
      <c r="F22" s="69">
        <v>5</v>
      </c>
      <c r="G22" s="69"/>
      <c r="H22" s="69">
        <v>0</v>
      </c>
      <c r="I22" s="69">
        <v>0</v>
      </c>
      <c r="J22" s="69"/>
      <c r="K22" s="69">
        <v>0</v>
      </c>
      <c r="L22" s="69">
        <v>0</v>
      </c>
      <c r="M22" s="69"/>
      <c r="N22" s="69">
        <v>0</v>
      </c>
      <c r="O22" s="69"/>
      <c r="P22" s="69">
        <v>1</v>
      </c>
      <c r="Q22" s="69">
        <v>0</v>
      </c>
      <c r="R22" s="69">
        <v>0</v>
      </c>
      <c r="S22" s="69">
        <v>0</v>
      </c>
      <c r="T22" s="69">
        <v>0</v>
      </c>
      <c r="U22" s="69">
        <v>0</v>
      </c>
      <c r="V22" s="304">
        <f t="shared" si="2"/>
        <v>6</v>
      </c>
    </row>
    <row r="23" spans="1:22" ht="39" customHeight="1">
      <c r="A23" s="72">
        <f t="shared" si="4"/>
        <v>18</v>
      </c>
      <c r="B23" s="292" t="s">
        <v>138</v>
      </c>
      <c r="C23" s="69">
        <v>0</v>
      </c>
      <c r="D23" s="69">
        <v>0</v>
      </c>
      <c r="E23" s="69">
        <v>5</v>
      </c>
      <c r="F23" s="69">
        <v>0</v>
      </c>
      <c r="G23" s="69"/>
      <c r="H23" s="69">
        <v>0</v>
      </c>
      <c r="I23" s="69">
        <v>0</v>
      </c>
      <c r="J23" s="69"/>
      <c r="K23" s="69">
        <v>0</v>
      </c>
      <c r="L23" s="69">
        <v>0</v>
      </c>
      <c r="M23" s="69"/>
      <c r="N23" s="69">
        <v>0</v>
      </c>
      <c r="O23" s="69"/>
      <c r="P23" s="69">
        <v>0</v>
      </c>
      <c r="Q23" s="69">
        <v>0</v>
      </c>
      <c r="R23" s="69">
        <v>0</v>
      </c>
      <c r="S23" s="69">
        <v>0</v>
      </c>
      <c r="T23" s="69">
        <v>0</v>
      </c>
      <c r="U23" s="69">
        <v>0</v>
      </c>
      <c r="V23" s="304">
        <f t="shared" si="2"/>
        <v>5</v>
      </c>
    </row>
    <row r="24" spans="1:22" ht="39" customHeight="1">
      <c r="A24" s="72">
        <f t="shared" si="4"/>
        <v>19</v>
      </c>
      <c r="B24" s="292" t="s">
        <v>146</v>
      </c>
      <c r="C24" s="69">
        <v>0</v>
      </c>
      <c r="D24" s="69">
        <v>0</v>
      </c>
      <c r="E24" s="69">
        <v>0</v>
      </c>
      <c r="F24" s="69">
        <v>0</v>
      </c>
      <c r="G24" s="69"/>
      <c r="H24" s="69">
        <v>0</v>
      </c>
      <c r="I24" s="69">
        <v>0</v>
      </c>
      <c r="J24" s="69"/>
      <c r="K24" s="69">
        <v>0</v>
      </c>
      <c r="L24" s="69">
        <v>0</v>
      </c>
      <c r="M24" s="69"/>
      <c r="N24" s="69">
        <v>0</v>
      </c>
      <c r="O24" s="69">
        <v>1</v>
      </c>
      <c r="P24" s="69">
        <v>0</v>
      </c>
      <c r="Q24" s="69">
        <v>0</v>
      </c>
      <c r="R24" s="69">
        <v>0</v>
      </c>
      <c r="S24" s="69">
        <v>0</v>
      </c>
      <c r="T24" s="69">
        <v>0</v>
      </c>
      <c r="U24" s="69">
        <v>0</v>
      </c>
      <c r="V24" s="304">
        <f t="shared" si="2"/>
        <v>1</v>
      </c>
    </row>
    <row r="25" spans="1:22" s="66" customFormat="1" ht="39" customHeight="1"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3"/>
    </row>
    <row r="26" spans="1:22" s="66" customFormat="1" ht="39" customHeight="1"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3"/>
    </row>
    <row r="27" spans="1:22" s="66" customFormat="1" ht="39" customHeight="1"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3"/>
    </row>
    <row r="28" spans="1:22" s="66" customFormat="1" ht="39" customHeight="1"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3"/>
    </row>
    <row r="29" spans="1:22" s="66" customFormat="1" ht="39" customHeight="1"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3"/>
    </row>
    <row r="30" spans="1:22" s="66" customFormat="1" ht="39" customHeight="1"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3"/>
    </row>
    <row r="31" spans="1:22" s="66" customFormat="1" ht="39" customHeight="1"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3"/>
    </row>
    <row r="32" spans="1:22" s="66" customFormat="1" ht="39" customHeight="1"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3"/>
    </row>
    <row r="33" spans="3:22" s="66" customFormat="1" ht="39" customHeight="1"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3"/>
    </row>
    <row r="34" spans="3:22" s="66" customFormat="1" ht="39" customHeight="1"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3"/>
    </row>
    <row r="35" spans="3:22" s="66" customFormat="1" ht="39" customHeight="1"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3"/>
    </row>
    <row r="36" spans="3:22" s="66" customFormat="1" ht="39" customHeight="1"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3"/>
    </row>
    <row r="37" spans="3:22" s="66" customFormat="1" ht="39" customHeight="1"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3"/>
    </row>
    <row r="38" spans="3:22" s="66" customFormat="1" ht="39" customHeight="1"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3"/>
    </row>
    <row r="39" spans="3:22" s="66" customFormat="1" ht="39" customHeight="1"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3"/>
    </row>
    <row r="40" spans="3:22" s="66" customFormat="1" ht="39" customHeight="1"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3"/>
    </row>
    <row r="41" spans="3:22" s="66" customFormat="1" ht="39" customHeight="1"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3"/>
    </row>
    <row r="42" spans="3:22" s="66" customFormat="1" ht="39" customHeight="1"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3"/>
    </row>
    <row r="43" spans="3:22" s="66" customFormat="1" ht="39" customHeight="1"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3"/>
    </row>
    <row r="44" spans="3:22" s="66" customFormat="1" ht="39" customHeight="1"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3"/>
    </row>
    <row r="45" spans="3:22" s="66" customFormat="1" ht="39" customHeight="1"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3"/>
    </row>
    <row r="46" spans="3:22" s="66" customFormat="1" ht="39" customHeight="1"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3"/>
    </row>
    <row r="47" spans="3:22" s="66" customFormat="1" ht="39" customHeight="1"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3"/>
    </row>
    <row r="48" spans="3:22" s="66" customFormat="1" ht="39" customHeight="1"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3"/>
    </row>
    <row r="49" spans="3:22" s="66" customFormat="1" ht="39" customHeight="1"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3"/>
    </row>
    <row r="50" spans="3:22" s="66" customFormat="1" ht="39" customHeight="1"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3"/>
    </row>
    <row r="51" spans="3:22" s="66" customFormat="1" ht="39" customHeight="1"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3"/>
    </row>
    <row r="52" spans="3:22" s="66" customFormat="1" ht="39" customHeight="1"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3"/>
    </row>
    <row r="53" spans="3:22" s="66" customFormat="1" ht="39" customHeight="1"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3"/>
    </row>
    <row r="54" spans="3:22" s="66" customFormat="1" ht="39" customHeight="1"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3"/>
    </row>
    <row r="55" spans="3:22" s="66" customFormat="1" ht="39" customHeight="1">
      <c r="C55" s="82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3"/>
    </row>
    <row r="56" spans="3:22" s="66" customFormat="1" ht="39" customHeight="1"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3"/>
    </row>
    <row r="57" spans="3:22" s="66" customFormat="1" ht="39" customHeight="1"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3"/>
    </row>
    <row r="58" spans="3:22" s="66" customFormat="1" ht="39" customHeight="1"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3"/>
    </row>
    <row r="59" spans="3:22" s="66" customFormat="1" ht="39" customHeight="1"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3"/>
    </row>
    <row r="60" spans="3:22" s="66" customFormat="1" ht="39" customHeight="1"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3"/>
    </row>
    <row r="61" spans="3:22" s="66" customFormat="1" ht="39" customHeight="1"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3"/>
    </row>
    <row r="62" spans="3:22" s="66" customFormat="1" ht="39" customHeight="1"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3"/>
    </row>
    <row r="63" spans="3:22" s="66" customFormat="1" ht="39" customHeight="1"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3"/>
    </row>
    <row r="64" spans="3:22" s="66" customFormat="1" ht="39" customHeight="1"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3"/>
    </row>
    <row r="65" spans="3:22" s="66" customFormat="1" ht="39" customHeight="1"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3"/>
    </row>
    <row r="66" spans="3:22" s="66" customFormat="1" ht="39" customHeight="1"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2"/>
      <c r="T66" s="82"/>
      <c r="U66" s="82"/>
      <c r="V66" s="83"/>
    </row>
    <row r="67" spans="3:22" s="66" customFormat="1" ht="39" customHeight="1"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3"/>
    </row>
    <row r="68" spans="3:22" s="66" customFormat="1" ht="39" customHeight="1">
      <c r="C68" s="82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2"/>
      <c r="T68" s="82"/>
      <c r="U68" s="82"/>
      <c r="V68" s="83"/>
    </row>
    <row r="69" spans="3:22" s="66" customFormat="1" ht="39" customHeight="1"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3"/>
    </row>
    <row r="70" spans="3:22" s="66" customFormat="1" ht="39" customHeight="1"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3"/>
    </row>
    <row r="71" spans="3:22" s="66" customFormat="1" ht="39" customHeight="1"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2"/>
      <c r="T71" s="82"/>
      <c r="U71" s="82"/>
      <c r="V71" s="83"/>
    </row>
    <row r="72" spans="3:22" s="66" customFormat="1" ht="39" customHeight="1">
      <c r="C72" s="82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3"/>
    </row>
    <row r="73" spans="3:22" s="66" customFormat="1" ht="39" customHeight="1">
      <c r="C73" s="82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2"/>
      <c r="T73" s="82"/>
      <c r="U73" s="82"/>
      <c r="V73" s="83"/>
    </row>
    <row r="74" spans="3:22" s="66" customFormat="1" ht="39" customHeight="1">
      <c r="C74" s="82"/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83"/>
    </row>
    <row r="75" spans="3:22" s="66" customFormat="1" ht="39" customHeight="1">
      <c r="C75" s="82"/>
      <c r="D75" s="82"/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82"/>
      <c r="P75" s="82"/>
      <c r="Q75" s="82"/>
      <c r="R75" s="82"/>
      <c r="S75" s="82"/>
      <c r="T75" s="82"/>
      <c r="U75" s="82"/>
      <c r="V75" s="83"/>
    </row>
    <row r="76" spans="3:22" s="66" customFormat="1" ht="39" customHeight="1">
      <c r="C76" s="82"/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82"/>
      <c r="V76" s="83"/>
    </row>
    <row r="77" spans="3:22" s="66" customFormat="1" ht="39" customHeight="1">
      <c r="C77" s="82"/>
      <c r="D77" s="82"/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82"/>
      <c r="V77" s="83"/>
    </row>
    <row r="78" spans="3:22" s="66" customFormat="1" ht="39" customHeight="1"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3"/>
    </row>
    <row r="79" spans="3:22" s="66" customFormat="1" ht="39" customHeight="1"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2"/>
      <c r="T79" s="82"/>
      <c r="U79" s="82"/>
      <c r="V79" s="83"/>
    </row>
    <row r="80" spans="3:22" s="66" customFormat="1" ht="39" customHeight="1"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82"/>
      <c r="P80" s="82"/>
      <c r="Q80" s="82"/>
      <c r="R80" s="82"/>
      <c r="S80" s="82"/>
      <c r="T80" s="82"/>
      <c r="U80" s="82"/>
      <c r="V80" s="83"/>
    </row>
    <row r="81" spans="3:22" s="66" customFormat="1" ht="39" customHeight="1"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82"/>
      <c r="P81" s="82"/>
      <c r="Q81" s="82"/>
      <c r="R81" s="82"/>
      <c r="S81" s="82"/>
      <c r="T81" s="82"/>
      <c r="U81" s="82"/>
      <c r="V81" s="83"/>
    </row>
    <row r="82" spans="3:22" s="66" customFormat="1" ht="39" customHeight="1"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2"/>
      <c r="T82" s="82"/>
      <c r="U82" s="82"/>
      <c r="V82" s="83"/>
    </row>
    <row r="83" spans="3:22" s="66" customFormat="1" ht="39" customHeight="1"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2"/>
      <c r="T83" s="82"/>
      <c r="U83" s="82"/>
      <c r="V83" s="83"/>
    </row>
    <row r="84" spans="3:22" s="66" customFormat="1" ht="39" customHeight="1"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2"/>
      <c r="T84" s="82"/>
      <c r="U84" s="82"/>
      <c r="V84" s="83"/>
    </row>
    <row r="85" spans="3:22" s="66" customFormat="1" ht="39" customHeight="1"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2"/>
      <c r="T85" s="82"/>
      <c r="U85" s="82"/>
      <c r="V85" s="83"/>
    </row>
    <row r="86" spans="3:22" s="66" customFormat="1" ht="39" customHeight="1"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2"/>
      <c r="T86" s="82"/>
      <c r="U86" s="82"/>
      <c r="V86" s="83"/>
    </row>
    <row r="87" spans="3:22" s="66" customFormat="1" ht="39" customHeight="1"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2"/>
      <c r="T87" s="82"/>
      <c r="U87" s="82"/>
      <c r="V87" s="83"/>
    </row>
    <row r="88" spans="3:22" s="66" customFormat="1" ht="39" customHeight="1"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82"/>
      <c r="Q88" s="82"/>
      <c r="R88" s="82"/>
      <c r="S88" s="82"/>
      <c r="T88" s="82"/>
      <c r="U88" s="82"/>
      <c r="V88" s="83"/>
    </row>
    <row r="89" spans="3:22" s="66" customFormat="1" ht="39" customHeight="1"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82"/>
      <c r="N89" s="82"/>
      <c r="O89" s="82"/>
      <c r="P89" s="82"/>
      <c r="Q89" s="82"/>
      <c r="R89" s="82"/>
      <c r="S89" s="82"/>
      <c r="T89" s="82"/>
      <c r="U89" s="82"/>
      <c r="V89" s="83"/>
    </row>
    <row r="90" spans="3:22" s="66" customFormat="1" ht="39" customHeight="1"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82"/>
      <c r="P90" s="82"/>
      <c r="Q90" s="82"/>
      <c r="R90" s="82"/>
      <c r="S90" s="82"/>
      <c r="T90" s="82"/>
      <c r="U90" s="82"/>
      <c r="V90" s="83"/>
    </row>
    <row r="91" spans="3:22" s="66" customFormat="1" ht="39" customHeight="1"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82"/>
      <c r="N91" s="82"/>
      <c r="O91" s="82"/>
      <c r="P91" s="82"/>
      <c r="Q91" s="82"/>
      <c r="R91" s="82"/>
      <c r="S91" s="82"/>
      <c r="T91" s="82"/>
      <c r="U91" s="82"/>
      <c r="V91" s="83"/>
    </row>
    <row r="92" spans="3:22" s="66" customFormat="1" ht="39" customHeight="1">
      <c r="C92" s="82"/>
      <c r="D92" s="82"/>
      <c r="E92" s="82"/>
      <c r="F92" s="82"/>
      <c r="G92" s="82"/>
      <c r="H92" s="82"/>
      <c r="I92" s="82"/>
      <c r="J92" s="82"/>
      <c r="K92" s="82"/>
      <c r="L92" s="82"/>
      <c r="M92" s="82"/>
      <c r="N92" s="82"/>
      <c r="O92" s="82"/>
      <c r="P92" s="82"/>
      <c r="Q92" s="82"/>
      <c r="R92" s="82"/>
      <c r="S92" s="82"/>
      <c r="T92" s="82"/>
      <c r="U92" s="82"/>
      <c r="V92" s="83"/>
    </row>
    <row r="93" spans="3:22" s="66" customFormat="1" ht="39" customHeight="1">
      <c r="C93" s="82"/>
      <c r="D93" s="82"/>
      <c r="E93" s="82"/>
      <c r="F93" s="82"/>
      <c r="G93" s="82"/>
      <c r="H93" s="82"/>
      <c r="I93" s="82"/>
      <c r="J93" s="82"/>
      <c r="K93" s="82"/>
      <c r="L93" s="82"/>
      <c r="M93" s="82"/>
      <c r="N93" s="82"/>
      <c r="O93" s="82"/>
      <c r="P93" s="82"/>
      <c r="Q93" s="82"/>
      <c r="R93" s="82"/>
      <c r="S93" s="82"/>
      <c r="T93" s="82"/>
      <c r="U93" s="82"/>
      <c r="V93" s="83"/>
    </row>
    <row r="94" spans="3:22" s="66" customFormat="1" ht="39" customHeight="1">
      <c r="C94" s="82"/>
      <c r="D94" s="82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82"/>
      <c r="T94" s="82"/>
      <c r="U94" s="82"/>
      <c r="V94" s="83"/>
    </row>
    <row r="95" spans="3:22" s="66" customFormat="1" ht="39" customHeight="1">
      <c r="C95" s="82"/>
      <c r="D95" s="82"/>
      <c r="E95" s="82"/>
      <c r="F95" s="82"/>
      <c r="G95" s="82"/>
      <c r="H95" s="82"/>
      <c r="I95" s="82"/>
      <c r="J95" s="82"/>
      <c r="K95" s="82"/>
      <c r="L95" s="82"/>
      <c r="M95" s="82"/>
      <c r="N95" s="82"/>
      <c r="O95" s="82"/>
      <c r="P95" s="82"/>
      <c r="Q95" s="82"/>
      <c r="R95" s="82"/>
      <c r="S95" s="82"/>
      <c r="T95" s="82"/>
      <c r="U95" s="82"/>
      <c r="V95" s="83"/>
    </row>
    <row r="96" spans="3:22" s="66" customFormat="1" ht="39" customHeight="1">
      <c r="C96" s="82"/>
      <c r="D96" s="82"/>
      <c r="E96" s="82"/>
      <c r="F96" s="82"/>
      <c r="G96" s="82"/>
      <c r="H96" s="82"/>
      <c r="I96" s="82"/>
      <c r="J96" s="82"/>
      <c r="K96" s="82"/>
      <c r="L96" s="82"/>
      <c r="M96" s="82"/>
      <c r="N96" s="82"/>
      <c r="O96" s="82"/>
      <c r="P96" s="82"/>
      <c r="Q96" s="82"/>
      <c r="R96" s="82"/>
      <c r="S96" s="82"/>
      <c r="T96" s="82"/>
      <c r="U96" s="82"/>
      <c r="V96" s="83"/>
    </row>
    <row r="97" spans="3:22" s="66" customFormat="1" ht="39" customHeight="1">
      <c r="C97" s="82"/>
      <c r="D97" s="82"/>
      <c r="E97" s="82"/>
      <c r="F97" s="82"/>
      <c r="G97" s="82"/>
      <c r="H97" s="82"/>
      <c r="I97" s="82"/>
      <c r="J97" s="82"/>
      <c r="K97" s="82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83"/>
    </row>
    <row r="98" spans="3:22" s="66" customFormat="1" ht="39" customHeight="1"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3"/>
    </row>
    <row r="99" spans="3:22" s="66" customFormat="1" ht="39" customHeight="1">
      <c r="C99" s="82"/>
      <c r="D99" s="82"/>
      <c r="E99" s="82"/>
      <c r="F99" s="82"/>
      <c r="G99" s="82"/>
      <c r="H99" s="82"/>
      <c r="I99" s="82"/>
      <c r="J99" s="82"/>
      <c r="K99" s="82"/>
      <c r="L99" s="82"/>
      <c r="M99" s="82"/>
      <c r="N99" s="82"/>
      <c r="O99" s="82"/>
      <c r="P99" s="82"/>
      <c r="Q99" s="82"/>
      <c r="R99" s="82"/>
      <c r="S99" s="82"/>
      <c r="T99" s="82"/>
      <c r="U99" s="82"/>
      <c r="V99" s="83"/>
    </row>
    <row r="100" spans="3:22" s="66" customFormat="1" ht="39" customHeight="1">
      <c r="C100" s="82"/>
      <c r="D100" s="82"/>
      <c r="E100" s="82"/>
      <c r="F100" s="82"/>
      <c r="G100" s="82"/>
      <c r="H100" s="82"/>
      <c r="I100" s="82"/>
      <c r="J100" s="82"/>
      <c r="K100" s="82"/>
      <c r="L100" s="82"/>
      <c r="M100" s="82"/>
      <c r="N100" s="82"/>
      <c r="O100" s="82"/>
      <c r="P100" s="82"/>
      <c r="Q100" s="82"/>
      <c r="R100" s="82"/>
      <c r="S100" s="82"/>
      <c r="T100" s="82"/>
      <c r="U100" s="82"/>
      <c r="V100" s="83"/>
    </row>
    <row r="101" spans="3:22" s="66" customFormat="1" ht="39" customHeight="1">
      <c r="C101" s="82"/>
      <c r="D101" s="82"/>
      <c r="E101" s="82"/>
      <c r="F101" s="82"/>
      <c r="G101" s="82"/>
      <c r="H101" s="82"/>
      <c r="I101" s="82"/>
      <c r="J101" s="82"/>
      <c r="K101" s="82"/>
      <c r="L101" s="82"/>
      <c r="M101" s="82"/>
      <c r="N101" s="82"/>
      <c r="O101" s="82"/>
      <c r="P101" s="82"/>
      <c r="Q101" s="82"/>
      <c r="R101" s="82"/>
      <c r="S101" s="82"/>
      <c r="T101" s="82"/>
      <c r="U101" s="82"/>
      <c r="V101" s="83"/>
    </row>
    <row r="102" spans="3:22" s="66" customFormat="1" ht="39" customHeight="1">
      <c r="C102" s="82"/>
      <c r="D102" s="82"/>
      <c r="E102" s="82"/>
      <c r="F102" s="82"/>
      <c r="G102" s="82"/>
      <c r="H102" s="82"/>
      <c r="I102" s="82"/>
      <c r="J102" s="82"/>
      <c r="K102" s="82"/>
      <c r="L102" s="82"/>
      <c r="M102" s="82"/>
      <c r="N102" s="82"/>
      <c r="O102" s="82"/>
      <c r="P102" s="82"/>
      <c r="Q102" s="82"/>
      <c r="R102" s="82"/>
      <c r="S102" s="82"/>
      <c r="T102" s="82"/>
      <c r="U102" s="82"/>
      <c r="V102" s="83"/>
    </row>
    <row r="103" spans="3:22" s="66" customFormat="1" ht="39" customHeight="1">
      <c r="C103" s="82"/>
      <c r="D103" s="82"/>
      <c r="E103" s="82"/>
      <c r="F103" s="82"/>
      <c r="G103" s="82"/>
      <c r="H103" s="82"/>
      <c r="I103" s="82"/>
      <c r="J103" s="82"/>
      <c r="K103" s="82"/>
      <c r="L103" s="82"/>
      <c r="M103" s="82"/>
      <c r="N103" s="82"/>
      <c r="O103" s="82"/>
      <c r="P103" s="82"/>
      <c r="Q103" s="82"/>
      <c r="R103" s="82"/>
      <c r="S103" s="82"/>
      <c r="T103" s="82"/>
      <c r="U103" s="82"/>
      <c r="V103" s="83"/>
    </row>
    <row r="104" spans="3:22" s="66" customFormat="1" ht="39" customHeight="1">
      <c r="C104" s="82"/>
      <c r="D104" s="82"/>
      <c r="E104" s="82"/>
      <c r="F104" s="82"/>
      <c r="G104" s="82"/>
      <c r="H104" s="82"/>
      <c r="I104" s="82"/>
      <c r="J104" s="82"/>
      <c r="K104" s="82"/>
      <c r="L104" s="82"/>
      <c r="M104" s="82"/>
      <c r="N104" s="82"/>
      <c r="O104" s="82"/>
      <c r="P104" s="82"/>
      <c r="Q104" s="82"/>
      <c r="R104" s="82"/>
      <c r="S104" s="82"/>
      <c r="T104" s="82"/>
      <c r="U104" s="82"/>
      <c r="V104" s="83"/>
    </row>
    <row r="105" spans="3:22" s="66" customFormat="1" ht="39" customHeight="1">
      <c r="C105" s="82"/>
      <c r="D105" s="82"/>
      <c r="E105" s="82"/>
      <c r="F105" s="82"/>
      <c r="G105" s="82"/>
      <c r="H105" s="82"/>
      <c r="I105" s="82"/>
      <c r="J105" s="82"/>
      <c r="K105" s="82"/>
      <c r="L105" s="82"/>
      <c r="M105" s="82"/>
      <c r="N105" s="82"/>
      <c r="O105" s="82"/>
      <c r="P105" s="82"/>
      <c r="Q105" s="82"/>
      <c r="R105" s="82"/>
      <c r="S105" s="82"/>
      <c r="T105" s="82"/>
      <c r="U105" s="82"/>
      <c r="V105" s="83"/>
    </row>
    <row r="106" spans="3:22" s="66" customFormat="1" ht="39" customHeight="1">
      <c r="C106" s="82"/>
      <c r="D106" s="82"/>
      <c r="E106" s="82"/>
      <c r="F106" s="82"/>
      <c r="G106" s="82"/>
      <c r="H106" s="82"/>
      <c r="I106" s="82"/>
      <c r="J106" s="82"/>
      <c r="K106" s="82"/>
      <c r="L106" s="82"/>
      <c r="M106" s="82"/>
      <c r="N106" s="82"/>
      <c r="O106" s="82"/>
      <c r="P106" s="82"/>
      <c r="Q106" s="82"/>
      <c r="R106" s="82"/>
      <c r="S106" s="82"/>
      <c r="T106" s="82"/>
      <c r="U106" s="82"/>
      <c r="V106" s="83"/>
    </row>
    <row r="107" spans="3:22" s="66" customFormat="1" ht="39" customHeight="1"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82"/>
      <c r="N107" s="82"/>
      <c r="O107" s="82"/>
      <c r="P107" s="82"/>
      <c r="Q107" s="82"/>
      <c r="R107" s="82"/>
      <c r="S107" s="82"/>
      <c r="T107" s="82"/>
      <c r="U107" s="82"/>
      <c r="V107" s="83"/>
    </row>
    <row r="108" spans="3:22" s="66" customFormat="1" ht="39" customHeight="1"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3"/>
    </row>
    <row r="109" spans="3:22" s="66" customFormat="1" ht="39" customHeight="1">
      <c r="C109" s="82"/>
      <c r="D109" s="82"/>
      <c r="E109" s="82"/>
      <c r="F109" s="82"/>
      <c r="G109" s="82"/>
      <c r="H109" s="82"/>
      <c r="I109" s="82"/>
      <c r="J109" s="82"/>
      <c r="K109" s="82"/>
      <c r="L109" s="82"/>
      <c r="M109" s="82"/>
      <c r="N109" s="82"/>
      <c r="O109" s="82"/>
      <c r="P109" s="82"/>
      <c r="Q109" s="82"/>
      <c r="R109" s="82"/>
      <c r="S109" s="82"/>
      <c r="T109" s="82"/>
      <c r="U109" s="82"/>
      <c r="V109" s="83"/>
    </row>
    <row r="110" spans="3:22" s="66" customFormat="1" ht="39" customHeight="1">
      <c r="C110" s="82"/>
      <c r="D110" s="82"/>
      <c r="E110" s="82"/>
      <c r="F110" s="82"/>
      <c r="G110" s="82"/>
      <c r="H110" s="82"/>
      <c r="I110" s="82"/>
      <c r="J110" s="82"/>
      <c r="K110" s="82"/>
      <c r="L110" s="82"/>
      <c r="M110" s="82"/>
      <c r="N110" s="82"/>
      <c r="O110" s="82"/>
      <c r="P110" s="82"/>
      <c r="Q110" s="82"/>
      <c r="R110" s="82"/>
      <c r="S110" s="82"/>
      <c r="T110" s="82"/>
      <c r="U110" s="82"/>
      <c r="V110" s="83"/>
    </row>
    <row r="111" spans="3:22" s="66" customFormat="1" ht="39" customHeight="1">
      <c r="C111" s="82"/>
      <c r="D111" s="82"/>
      <c r="E111" s="82"/>
      <c r="F111" s="82"/>
      <c r="G111" s="82"/>
      <c r="H111" s="82"/>
      <c r="I111" s="82"/>
      <c r="J111" s="82"/>
      <c r="K111" s="82"/>
      <c r="L111" s="82"/>
      <c r="M111" s="82"/>
      <c r="N111" s="82"/>
      <c r="O111" s="82"/>
      <c r="P111" s="82"/>
      <c r="Q111" s="82"/>
      <c r="R111" s="82"/>
      <c r="S111" s="82"/>
      <c r="T111" s="82"/>
      <c r="U111" s="82"/>
      <c r="V111" s="83"/>
    </row>
    <row r="112" spans="3:22" s="66" customFormat="1" ht="39" customHeight="1">
      <c r="C112" s="82"/>
      <c r="D112" s="82"/>
      <c r="E112" s="82"/>
      <c r="F112" s="82"/>
      <c r="G112" s="82"/>
      <c r="H112" s="82"/>
      <c r="I112" s="82"/>
      <c r="J112" s="82"/>
      <c r="K112" s="82"/>
      <c r="L112" s="82"/>
      <c r="M112" s="82"/>
      <c r="N112" s="82"/>
      <c r="O112" s="82"/>
      <c r="P112" s="82"/>
      <c r="Q112" s="82"/>
      <c r="R112" s="82"/>
      <c r="S112" s="82"/>
      <c r="T112" s="82"/>
      <c r="U112" s="82"/>
      <c r="V112" s="83"/>
    </row>
    <row r="113" spans="3:22" s="66" customFormat="1" ht="39" customHeight="1">
      <c r="C113" s="82"/>
      <c r="D113" s="82"/>
      <c r="E113" s="82"/>
      <c r="F113" s="82"/>
      <c r="G113" s="82"/>
      <c r="H113" s="82"/>
      <c r="I113" s="82"/>
      <c r="J113" s="82"/>
      <c r="K113" s="82"/>
      <c r="L113" s="82"/>
      <c r="M113" s="82"/>
      <c r="N113" s="82"/>
      <c r="O113" s="82"/>
      <c r="P113" s="82"/>
      <c r="Q113" s="82"/>
      <c r="R113" s="82"/>
      <c r="S113" s="82"/>
      <c r="T113" s="82"/>
      <c r="U113" s="82"/>
      <c r="V113" s="83"/>
    </row>
    <row r="114" spans="3:22" s="66" customFormat="1" ht="39" customHeight="1">
      <c r="C114" s="82"/>
      <c r="D114" s="82"/>
      <c r="E114" s="82"/>
      <c r="F114" s="82"/>
      <c r="G114" s="82"/>
      <c r="H114" s="82"/>
      <c r="I114" s="82"/>
      <c r="J114" s="82"/>
      <c r="K114" s="82"/>
      <c r="L114" s="82"/>
      <c r="M114" s="82"/>
      <c r="N114" s="82"/>
      <c r="O114" s="82"/>
      <c r="P114" s="82"/>
      <c r="Q114" s="82"/>
      <c r="R114" s="82"/>
      <c r="S114" s="82"/>
      <c r="T114" s="82"/>
      <c r="U114" s="82"/>
      <c r="V114" s="83"/>
    </row>
    <row r="115" spans="3:22" s="66" customFormat="1" ht="39" customHeight="1">
      <c r="C115" s="82"/>
      <c r="D115" s="82"/>
      <c r="E115" s="82"/>
      <c r="F115" s="82"/>
      <c r="G115" s="82"/>
      <c r="H115" s="82"/>
      <c r="I115" s="82"/>
      <c r="J115" s="82"/>
      <c r="K115" s="82"/>
      <c r="L115" s="82"/>
      <c r="M115" s="82"/>
      <c r="N115" s="82"/>
      <c r="O115" s="82"/>
      <c r="P115" s="82"/>
      <c r="Q115" s="82"/>
      <c r="R115" s="82"/>
      <c r="S115" s="82"/>
      <c r="T115" s="82"/>
      <c r="U115" s="82"/>
      <c r="V115" s="83"/>
    </row>
    <row r="116" spans="3:22" s="66" customFormat="1" ht="39" customHeight="1">
      <c r="C116" s="82"/>
      <c r="D116" s="82"/>
      <c r="E116" s="82"/>
      <c r="F116" s="82"/>
      <c r="G116" s="82"/>
      <c r="H116" s="82"/>
      <c r="I116" s="82"/>
      <c r="J116" s="82"/>
      <c r="K116" s="82"/>
      <c r="L116" s="82"/>
      <c r="M116" s="82"/>
      <c r="N116" s="82"/>
      <c r="O116" s="82"/>
      <c r="P116" s="82"/>
      <c r="Q116" s="82"/>
      <c r="R116" s="82"/>
      <c r="S116" s="82"/>
      <c r="T116" s="82"/>
      <c r="U116" s="82"/>
      <c r="V116" s="83"/>
    </row>
    <row r="117" spans="3:22" s="66" customFormat="1" ht="39" customHeight="1">
      <c r="C117" s="82"/>
      <c r="D117" s="82"/>
      <c r="E117" s="82"/>
      <c r="F117" s="82"/>
      <c r="G117" s="82"/>
      <c r="H117" s="82"/>
      <c r="I117" s="82"/>
      <c r="J117" s="82"/>
      <c r="K117" s="82"/>
      <c r="L117" s="82"/>
      <c r="M117" s="82"/>
      <c r="N117" s="82"/>
      <c r="O117" s="82"/>
      <c r="P117" s="82"/>
      <c r="Q117" s="82"/>
      <c r="R117" s="82"/>
      <c r="S117" s="82"/>
      <c r="T117" s="82"/>
      <c r="U117" s="82"/>
      <c r="V117" s="83"/>
    </row>
    <row r="118" spans="3:22" s="66" customFormat="1" ht="39" customHeight="1">
      <c r="C118" s="82"/>
      <c r="D118" s="82"/>
      <c r="E118" s="82"/>
      <c r="F118" s="82"/>
      <c r="G118" s="82"/>
      <c r="H118" s="82"/>
      <c r="I118" s="82"/>
      <c r="J118" s="82"/>
      <c r="K118" s="82"/>
      <c r="L118" s="82"/>
      <c r="M118" s="82"/>
      <c r="N118" s="82"/>
      <c r="O118" s="82"/>
      <c r="P118" s="82"/>
      <c r="Q118" s="82"/>
      <c r="R118" s="82"/>
      <c r="S118" s="82"/>
      <c r="T118" s="82"/>
      <c r="U118" s="82"/>
      <c r="V118" s="83"/>
    </row>
    <row r="119" spans="3:22" s="66" customFormat="1" ht="39" customHeight="1">
      <c r="C119" s="82"/>
      <c r="D119" s="82"/>
      <c r="E119" s="82"/>
      <c r="F119" s="82"/>
      <c r="G119" s="82"/>
      <c r="H119" s="82"/>
      <c r="I119" s="82"/>
      <c r="J119" s="82"/>
      <c r="K119" s="82"/>
      <c r="L119" s="82"/>
      <c r="M119" s="82"/>
      <c r="N119" s="82"/>
      <c r="O119" s="82"/>
      <c r="P119" s="82"/>
      <c r="Q119" s="82"/>
      <c r="R119" s="82"/>
      <c r="S119" s="82"/>
      <c r="T119" s="82"/>
      <c r="U119" s="82"/>
      <c r="V119" s="83"/>
    </row>
    <row r="120" spans="3:22" s="66" customFormat="1" ht="39" customHeight="1">
      <c r="C120" s="82"/>
      <c r="D120" s="82"/>
      <c r="E120" s="82"/>
      <c r="F120" s="82"/>
      <c r="G120" s="82"/>
      <c r="H120" s="82"/>
      <c r="I120" s="82"/>
      <c r="J120" s="82"/>
      <c r="K120" s="82"/>
      <c r="L120" s="82"/>
      <c r="M120" s="82"/>
      <c r="N120" s="82"/>
      <c r="O120" s="82"/>
      <c r="P120" s="82"/>
      <c r="Q120" s="82"/>
      <c r="R120" s="82"/>
      <c r="S120" s="82"/>
      <c r="T120" s="82"/>
      <c r="U120" s="82"/>
      <c r="V120" s="83"/>
    </row>
    <row r="121" spans="3:22" s="66" customFormat="1" ht="39" customHeight="1">
      <c r="C121" s="82"/>
      <c r="D121" s="82"/>
      <c r="E121" s="82"/>
      <c r="F121" s="82"/>
      <c r="G121" s="82"/>
      <c r="H121" s="82"/>
      <c r="I121" s="82"/>
      <c r="J121" s="82"/>
      <c r="K121" s="82"/>
      <c r="L121" s="82"/>
      <c r="M121" s="82"/>
      <c r="N121" s="82"/>
      <c r="O121" s="82"/>
      <c r="P121" s="82"/>
      <c r="Q121" s="82"/>
      <c r="R121" s="82"/>
      <c r="S121" s="82"/>
      <c r="T121" s="82"/>
      <c r="U121" s="82"/>
      <c r="V121" s="83"/>
    </row>
    <row r="122" spans="3:22" s="66" customFormat="1" ht="39" customHeight="1">
      <c r="C122" s="82"/>
      <c r="D122" s="82"/>
      <c r="E122" s="82"/>
      <c r="F122" s="82"/>
      <c r="G122" s="82"/>
      <c r="H122" s="82"/>
      <c r="I122" s="82"/>
      <c r="J122" s="82"/>
      <c r="K122" s="82"/>
      <c r="L122" s="82"/>
      <c r="M122" s="82"/>
      <c r="N122" s="82"/>
      <c r="O122" s="82"/>
      <c r="P122" s="82"/>
      <c r="Q122" s="82"/>
      <c r="R122" s="82"/>
      <c r="S122" s="82"/>
      <c r="T122" s="82"/>
      <c r="U122" s="82"/>
      <c r="V122" s="83"/>
    </row>
    <row r="123" spans="3:22" s="66" customFormat="1" ht="39" customHeight="1">
      <c r="C123" s="82"/>
      <c r="D123" s="82"/>
      <c r="E123" s="82"/>
      <c r="F123" s="82"/>
      <c r="G123" s="82"/>
      <c r="H123" s="82"/>
      <c r="I123" s="82"/>
      <c r="J123" s="82"/>
      <c r="K123" s="82"/>
      <c r="L123" s="82"/>
      <c r="M123" s="82"/>
      <c r="N123" s="82"/>
      <c r="O123" s="82"/>
      <c r="P123" s="82"/>
      <c r="Q123" s="82"/>
      <c r="R123" s="82"/>
      <c r="S123" s="82"/>
      <c r="T123" s="82"/>
      <c r="U123" s="82"/>
      <c r="V123" s="83"/>
    </row>
    <row r="124" spans="3:22" s="66" customFormat="1" ht="39" customHeight="1">
      <c r="C124" s="82"/>
      <c r="D124" s="82"/>
      <c r="E124" s="82"/>
      <c r="F124" s="82"/>
      <c r="G124" s="82"/>
      <c r="H124" s="82"/>
      <c r="I124" s="82"/>
      <c r="J124" s="82"/>
      <c r="K124" s="82"/>
      <c r="L124" s="82"/>
      <c r="M124" s="82"/>
      <c r="N124" s="82"/>
      <c r="O124" s="82"/>
      <c r="P124" s="82"/>
      <c r="Q124" s="82"/>
      <c r="R124" s="82"/>
      <c r="S124" s="82"/>
      <c r="T124" s="82"/>
      <c r="U124" s="82"/>
      <c r="V124" s="83"/>
    </row>
    <row r="125" spans="3:22" s="66" customFormat="1" ht="39" customHeight="1">
      <c r="C125" s="82"/>
      <c r="D125" s="82"/>
      <c r="E125" s="82"/>
      <c r="F125" s="82"/>
      <c r="G125" s="82"/>
      <c r="H125" s="82"/>
      <c r="I125" s="82"/>
      <c r="J125" s="82"/>
      <c r="K125" s="82"/>
      <c r="L125" s="82"/>
      <c r="M125" s="82"/>
      <c r="N125" s="82"/>
      <c r="O125" s="82"/>
      <c r="P125" s="82"/>
      <c r="Q125" s="82"/>
      <c r="R125" s="82"/>
      <c r="S125" s="82"/>
      <c r="T125" s="82"/>
      <c r="U125" s="82"/>
      <c r="V125" s="83"/>
    </row>
    <row r="126" spans="3:22" s="66" customFormat="1" ht="39" customHeight="1">
      <c r="C126" s="82"/>
      <c r="D126" s="82"/>
      <c r="E126" s="82"/>
      <c r="F126" s="82"/>
      <c r="G126" s="82"/>
      <c r="H126" s="82"/>
      <c r="I126" s="82"/>
      <c r="J126" s="82"/>
      <c r="K126" s="82"/>
      <c r="L126" s="82"/>
      <c r="M126" s="82"/>
      <c r="N126" s="82"/>
      <c r="O126" s="82"/>
      <c r="P126" s="82"/>
      <c r="Q126" s="82"/>
      <c r="R126" s="82"/>
      <c r="S126" s="82"/>
      <c r="T126" s="82"/>
      <c r="U126" s="82"/>
      <c r="V126" s="83"/>
    </row>
    <row r="127" spans="3:22" s="66" customFormat="1" ht="39" customHeight="1">
      <c r="C127" s="82"/>
      <c r="D127" s="82"/>
      <c r="E127" s="82"/>
      <c r="F127" s="82"/>
      <c r="G127" s="82"/>
      <c r="H127" s="82"/>
      <c r="I127" s="82"/>
      <c r="J127" s="82"/>
      <c r="K127" s="82"/>
      <c r="L127" s="82"/>
      <c r="M127" s="82"/>
      <c r="N127" s="82"/>
      <c r="O127" s="82"/>
      <c r="P127" s="82"/>
      <c r="Q127" s="82"/>
      <c r="R127" s="82"/>
      <c r="S127" s="82"/>
      <c r="T127" s="82"/>
      <c r="U127" s="82"/>
      <c r="V127" s="83"/>
    </row>
    <row r="128" spans="3:22" s="66" customFormat="1" ht="39" customHeight="1">
      <c r="C128" s="82"/>
      <c r="D128" s="82"/>
      <c r="E128" s="82"/>
      <c r="F128" s="82"/>
      <c r="G128" s="82"/>
      <c r="H128" s="82"/>
      <c r="I128" s="82"/>
      <c r="J128" s="82"/>
      <c r="K128" s="82"/>
      <c r="L128" s="82"/>
      <c r="M128" s="82"/>
      <c r="N128" s="82"/>
      <c r="O128" s="82"/>
      <c r="P128" s="82"/>
      <c r="Q128" s="82"/>
      <c r="R128" s="82"/>
      <c r="S128" s="82"/>
      <c r="T128" s="82"/>
      <c r="U128" s="82"/>
      <c r="V128" s="83"/>
    </row>
    <row r="129" spans="3:22" s="66" customFormat="1" ht="39" customHeight="1">
      <c r="C129" s="82"/>
      <c r="D129" s="82"/>
      <c r="E129" s="82"/>
      <c r="F129" s="82"/>
      <c r="G129" s="82"/>
      <c r="H129" s="82"/>
      <c r="I129" s="82"/>
      <c r="J129" s="82"/>
      <c r="K129" s="82"/>
      <c r="L129" s="82"/>
      <c r="M129" s="82"/>
      <c r="N129" s="82"/>
      <c r="O129" s="82"/>
      <c r="P129" s="82"/>
      <c r="Q129" s="82"/>
      <c r="R129" s="82"/>
      <c r="S129" s="82"/>
      <c r="T129" s="82"/>
      <c r="U129" s="82"/>
      <c r="V129" s="83"/>
    </row>
    <row r="130" spans="3:22" s="66" customFormat="1" ht="39" customHeight="1">
      <c r="C130" s="82"/>
      <c r="D130" s="82"/>
      <c r="E130" s="82"/>
      <c r="F130" s="82"/>
      <c r="G130" s="82"/>
      <c r="H130" s="82"/>
      <c r="I130" s="82"/>
      <c r="J130" s="82"/>
      <c r="K130" s="82"/>
      <c r="L130" s="82"/>
      <c r="M130" s="82"/>
      <c r="N130" s="82"/>
      <c r="O130" s="82"/>
      <c r="P130" s="82"/>
      <c r="Q130" s="82"/>
      <c r="R130" s="82"/>
      <c r="S130" s="82"/>
      <c r="T130" s="82"/>
      <c r="U130" s="82"/>
      <c r="V130" s="83"/>
    </row>
    <row r="131" spans="3:22" s="66" customFormat="1" ht="39" customHeight="1">
      <c r="C131" s="82"/>
      <c r="D131" s="82"/>
      <c r="E131" s="82"/>
      <c r="F131" s="82"/>
      <c r="G131" s="82"/>
      <c r="H131" s="82"/>
      <c r="I131" s="82"/>
      <c r="J131" s="82"/>
      <c r="K131" s="82"/>
      <c r="L131" s="82"/>
      <c r="M131" s="82"/>
      <c r="N131" s="82"/>
      <c r="O131" s="82"/>
      <c r="P131" s="82"/>
      <c r="Q131" s="82"/>
      <c r="R131" s="82"/>
      <c r="S131" s="82"/>
      <c r="T131" s="82"/>
      <c r="U131" s="82"/>
      <c r="V131" s="83"/>
    </row>
    <row r="132" spans="3:22" s="66" customFormat="1" ht="39" customHeight="1">
      <c r="C132" s="82"/>
      <c r="D132" s="82"/>
      <c r="E132" s="82"/>
      <c r="F132" s="82"/>
      <c r="G132" s="82"/>
      <c r="H132" s="82"/>
      <c r="I132" s="82"/>
      <c r="J132" s="82"/>
      <c r="K132" s="82"/>
      <c r="L132" s="82"/>
      <c r="M132" s="82"/>
      <c r="N132" s="82"/>
      <c r="O132" s="82"/>
      <c r="P132" s="82"/>
      <c r="Q132" s="82"/>
      <c r="R132" s="82"/>
      <c r="S132" s="82"/>
      <c r="T132" s="82"/>
      <c r="U132" s="82"/>
      <c r="V132" s="83"/>
    </row>
    <row r="133" spans="3:22" s="66" customFormat="1" ht="39" customHeight="1"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3"/>
    </row>
    <row r="134" spans="3:22" s="66" customFormat="1" ht="39" customHeight="1"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3"/>
    </row>
    <row r="135" spans="3:22" s="66" customFormat="1" ht="39" customHeight="1">
      <c r="C135" s="82"/>
      <c r="D135" s="82"/>
      <c r="E135" s="82"/>
      <c r="F135" s="82"/>
      <c r="G135" s="82"/>
      <c r="H135" s="82"/>
      <c r="I135" s="82"/>
      <c r="J135" s="82"/>
      <c r="K135" s="82"/>
      <c r="L135" s="82"/>
      <c r="M135" s="82"/>
      <c r="N135" s="82"/>
      <c r="O135" s="82"/>
      <c r="P135" s="82"/>
      <c r="Q135" s="82"/>
      <c r="R135" s="82"/>
      <c r="S135" s="82"/>
      <c r="T135" s="82"/>
      <c r="U135" s="82"/>
      <c r="V135" s="83"/>
    </row>
    <row r="136" spans="3:22" s="66" customFormat="1" ht="39" customHeight="1">
      <c r="C136" s="82"/>
      <c r="D136" s="82"/>
      <c r="E136" s="82"/>
      <c r="F136" s="82"/>
      <c r="G136" s="82"/>
      <c r="H136" s="82"/>
      <c r="I136" s="82"/>
      <c r="J136" s="82"/>
      <c r="K136" s="82"/>
      <c r="L136" s="82"/>
      <c r="M136" s="82"/>
      <c r="N136" s="82"/>
      <c r="O136" s="82"/>
      <c r="P136" s="82"/>
      <c r="Q136" s="82"/>
      <c r="R136" s="82"/>
      <c r="S136" s="82"/>
      <c r="T136" s="82"/>
      <c r="U136" s="82"/>
      <c r="V136" s="83"/>
    </row>
    <row r="137" spans="3:22" s="66" customFormat="1" ht="39" customHeight="1">
      <c r="C137" s="82"/>
      <c r="D137" s="82"/>
      <c r="E137" s="82"/>
      <c r="F137" s="82"/>
      <c r="G137" s="82"/>
      <c r="H137" s="82"/>
      <c r="I137" s="82"/>
      <c r="J137" s="82"/>
      <c r="K137" s="82"/>
      <c r="L137" s="82"/>
      <c r="M137" s="82"/>
      <c r="N137" s="82"/>
      <c r="O137" s="82"/>
      <c r="P137" s="82"/>
      <c r="Q137" s="82"/>
      <c r="R137" s="82"/>
      <c r="S137" s="82"/>
      <c r="T137" s="82"/>
      <c r="U137" s="82"/>
      <c r="V137" s="83"/>
    </row>
    <row r="138" spans="3:22" s="66" customFormat="1" ht="39" customHeight="1">
      <c r="C138" s="82"/>
      <c r="D138" s="82"/>
      <c r="E138" s="82"/>
      <c r="F138" s="82"/>
      <c r="G138" s="82"/>
      <c r="H138" s="82"/>
      <c r="I138" s="82"/>
      <c r="J138" s="82"/>
      <c r="K138" s="82"/>
      <c r="L138" s="82"/>
      <c r="M138" s="82"/>
      <c r="N138" s="82"/>
      <c r="O138" s="82"/>
      <c r="P138" s="82"/>
      <c r="Q138" s="82"/>
      <c r="R138" s="82"/>
      <c r="S138" s="82"/>
      <c r="T138" s="82"/>
      <c r="U138" s="82"/>
      <c r="V138" s="83"/>
    </row>
    <row r="139" spans="3:22" s="66" customFormat="1" ht="39" customHeight="1">
      <c r="C139" s="82"/>
      <c r="D139" s="82"/>
      <c r="E139" s="82"/>
      <c r="F139" s="82"/>
      <c r="G139" s="82"/>
      <c r="H139" s="82"/>
      <c r="I139" s="82"/>
      <c r="J139" s="82"/>
      <c r="K139" s="82"/>
      <c r="L139" s="82"/>
      <c r="M139" s="82"/>
      <c r="N139" s="82"/>
      <c r="O139" s="82"/>
      <c r="P139" s="82"/>
      <c r="Q139" s="82"/>
      <c r="R139" s="82"/>
      <c r="S139" s="82"/>
      <c r="T139" s="82"/>
      <c r="U139" s="82"/>
      <c r="V139" s="83"/>
    </row>
    <row r="140" spans="3:22" s="66" customFormat="1" ht="39" customHeight="1">
      <c r="C140" s="82"/>
      <c r="D140" s="82"/>
      <c r="E140" s="82"/>
      <c r="F140" s="82"/>
      <c r="G140" s="82"/>
      <c r="H140" s="82"/>
      <c r="I140" s="82"/>
      <c r="J140" s="82"/>
      <c r="K140" s="82"/>
      <c r="L140" s="82"/>
      <c r="M140" s="82"/>
      <c r="N140" s="82"/>
      <c r="O140" s="82"/>
      <c r="P140" s="82"/>
      <c r="Q140" s="82"/>
      <c r="R140" s="82"/>
      <c r="S140" s="82"/>
      <c r="T140" s="82"/>
      <c r="U140" s="82"/>
      <c r="V140" s="83"/>
    </row>
    <row r="141" spans="3:22" s="66" customFormat="1" ht="39" customHeight="1">
      <c r="C141" s="82"/>
      <c r="D141" s="82"/>
      <c r="E141" s="82"/>
      <c r="F141" s="82"/>
      <c r="G141" s="82"/>
      <c r="H141" s="82"/>
      <c r="I141" s="82"/>
      <c r="J141" s="82"/>
      <c r="K141" s="82"/>
      <c r="L141" s="82"/>
      <c r="M141" s="82"/>
      <c r="N141" s="82"/>
      <c r="O141" s="82"/>
      <c r="P141" s="82"/>
      <c r="Q141" s="82"/>
      <c r="R141" s="82"/>
      <c r="S141" s="82"/>
      <c r="T141" s="82"/>
      <c r="U141" s="82"/>
      <c r="V141" s="83"/>
    </row>
    <row r="142" spans="3:22" s="66" customFormat="1" ht="39" customHeight="1">
      <c r="C142" s="82"/>
      <c r="D142" s="82"/>
      <c r="E142" s="82"/>
      <c r="F142" s="82"/>
      <c r="G142" s="82"/>
      <c r="H142" s="82"/>
      <c r="I142" s="82"/>
      <c r="J142" s="82"/>
      <c r="K142" s="82"/>
      <c r="L142" s="82"/>
      <c r="M142" s="82"/>
      <c r="N142" s="82"/>
      <c r="O142" s="82"/>
      <c r="P142" s="82"/>
      <c r="Q142" s="82"/>
      <c r="R142" s="82"/>
      <c r="S142" s="82"/>
      <c r="T142" s="82"/>
      <c r="U142" s="82"/>
      <c r="V142" s="83"/>
    </row>
    <row r="143" spans="3:22" s="66" customFormat="1" ht="39" customHeight="1">
      <c r="C143" s="82"/>
      <c r="D143" s="82"/>
      <c r="E143" s="82"/>
      <c r="F143" s="82"/>
      <c r="G143" s="82"/>
      <c r="H143" s="82"/>
      <c r="I143" s="82"/>
      <c r="J143" s="82"/>
      <c r="K143" s="82"/>
      <c r="L143" s="82"/>
      <c r="M143" s="82"/>
      <c r="N143" s="82"/>
      <c r="O143" s="82"/>
      <c r="P143" s="82"/>
      <c r="Q143" s="82"/>
      <c r="R143" s="82"/>
      <c r="S143" s="82"/>
      <c r="T143" s="82"/>
      <c r="U143" s="82"/>
      <c r="V143" s="83"/>
    </row>
    <row r="144" spans="3:22" s="66" customFormat="1" ht="39" customHeight="1">
      <c r="C144" s="82"/>
      <c r="D144" s="82"/>
      <c r="E144" s="82"/>
      <c r="F144" s="82"/>
      <c r="G144" s="82"/>
      <c r="H144" s="82"/>
      <c r="I144" s="82"/>
      <c r="J144" s="82"/>
      <c r="K144" s="82"/>
      <c r="L144" s="82"/>
      <c r="M144" s="82"/>
      <c r="N144" s="82"/>
      <c r="O144" s="82"/>
      <c r="P144" s="82"/>
      <c r="Q144" s="82"/>
      <c r="R144" s="82"/>
      <c r="S144" s="82"/>
      <c r="T144" s="82"/>
      <c r="U144" s="82"/>
      <c r="V144" s="83"/>
    </row>
    <row r="145" spans="3:22" s="66" customFormat="1" ht="39" customHeight="1">
      <c r="C145" s="82"/>
      <c r="D145" s="82"/>
      <c r="E145" s="82"/>
      <c r="F145" s="82"/>
      <c r="G145" s="82"/>
      <c r="H145" s="82"/>
      <c r="I145" s="82"/>
      <c r="J145" s="82"/>
      <c r="K145" s="82"/>
      <c r="L145" s="82"/>
      <c r="M145" s="82"/>
      <c r="N145" s="82"/>
      <c r="O145" s="82"/>
      <c r="P145" s="82"/>
      <c r="Q145" s="82"/>
      <c r="R145" s="82"/>
      <c r="S145" s="82"/>
      <c r="T145" s="82"/>
      <c r="U145" s="82"/>
      <c r="V145" s="83"/>
    </row>
    <row r="146" spans="3:22" s="66" customFormat="1" ht="39" customHeight="1">
      <c r="C146" s="82"/>
      <c r="D146" s="82"/>
      <c r="E146" s="82"/>
      <c r="F146" s="82"/>
      <c r="G146" s="82"/>
      <c r="H146" s="82"/>
      <c r="I146" s="82"/>
      <c r="J146" s="82"/>
      <c r="K146" s="82"/>
      <c r="L146" s="82"/>
      <c r="M146" s="82"/>
      <c r="N146" s="82"/>
      <c r="O146" s="82"/>
      <c r="P146" s="82"/>
      <c r="Q146" s="82"/>
      <c r="R146" s="82"/>
      <c r="S146" s="82"/>
      <c r="T146" s="82"/>
      <c r="U146" s="82"/>
      <c r="V146" s="83"/>
    </row>
    <row r="147" spans="3:22" s="66" customFormat="1" ht="39" customHeight="1">
      <c r="C147" s="82"/>
      <c r="D147" s="82"/>
      <c r="E147" s="82"/>
      <c r="F147" s="82"/>
      <c r="G147" s="82"/>
      <c r="H147" s="82"/>
      <c r="I147" s="82"/>
      <c r="J147" s="82"/>
      <c r="K147" s="82"/>
      <c r="L147" s="82"/>
      <c r="M147" s="82"/>
      <c r="N147" s="82"/>
      <c r="O147" s="82"/>
      <c r="P147" s="82"/>
      <c r="Q147" s="82"/>
      <c r="R147" s="82"/>
      <c r="S147" s="82"/>
      <c r="T147" s="82"/>
      <c r="U147" s="82"/>
      <c r="V147" s="83"/>
    </row>
    <row r="148" spans="3:22" s="66" customFormat="1" ht="39" customHeight="1">
      <c r="C148" s="82"/>
      <c r="D148" s="82"/>
      <c r="E148" s="82"/>
      <c r="F148" s="82"/>
      <c r="G148" s="82"/>
      <c r="H148" s="82"/>
      <c r="I148" s="82"/>
      <c r="J148" s="82"/>
      <c r="K148" s="82"/>
      <c r="L148" s="82"/>
      <c r="M148" s="82"/>
      <c r="N148" s="82"/>
      <c r="O148" s="82"/>
      <c r="P148" s="82"/>
      <c r="Q148" s="82"/>
      <c r="R148" s="82"/>
      <c r="S148" s="82"/>
      <c r="T148" s="82"/>
      <c r="U148" s="82"/>
      <c r="V148" s="83"/>
    </row>
    <row r="149" spans="3:22" s="66" customFormat="1" ht="39" customHeight="1">
      <c r="C149" s="82"/>
      <c r="D149" s="82"/>
      <c r="E149" s="82"/>
      <c r="F149" s="82"/>
      <c r="G149" s="82"/>
      <c r="H149" s="82"/>
      <c r="I149" s="82"/>
      <c r="J149" s="82"/>
      <c r="K149" s="82"/>
      <c r="L149" s="82"/>
      <c r="M149" s="82"/>
      <c r="N149" s="82"/>
      <c r="O149" s="82"/>
      <c r="P149" s="82"/>
      <c r="Q149" s="82"/>
      <c r="R149" s="82"/>
      <c r="S149" s="82"/>
      <c r="T149" s="82"/>
      <c r="U149" s="82"/>
      <c r="V149" s="83"/>
    </row>
    <row r="150" spans="3:22" s="66" customFormat="1" ht="39" customHeight="1">
      <c r="C150" s="82"/>
      <c r="D150" s="82"/>
      <c r="E150" s="82"/>
      <c r="F150" s="82"/>
      <c r="G150" s="82"/>
      <c r="H150" s="82"/>
      <c r="I150" s="82"/>
      <c r="J150" s="82"/>
      <c r="K150" s="82"/>
      <c r="L150" s="82"/>
      <c r="M150" s="82"/>
      <c r="N150" s="82"/>
      <c r="O150" s="82"/>
      <c r="P150" s="82"/>
      <c r="Q150" s="82"/>
      <c r="R150" s="82"/>
      <c r="S150" s="82"/>
      <c r="T150" s="82"/>
      <c r="U150" s="82"/>
      <c r="V150" s="83"/>
    </row>
    <row r="151" spans="3:22" s="66" customFormat="1" ht="39" customHeight="1">
      <c r="C151" s="82"/>
      <c r="D151" s="82"/>
      <c r="E151" s="82"/>
      <c r="F151" s="82"/>
      <c r="G151" s="82"/>
      <c r="H151" s="82"/>
      <c r="I151" s="82"/>
      <c r="J151" s="82"/>
      <c r="K151" s="82"/>
      <c r="L151" s="82"/>
      <c r="M151" s="82"/>
      <c r="N151" s="82"/>
      <c r="O151" s="82"/>
      <c r="P151" s="82"/>
      <c r="Q151" s="82"/>
      <c r="R151" s="82"/>
      <c r="S151" s="82"/>
      <c r="T151" s="82"/>
      <c r="U151" s="82"/>
      <c r="V151" s="83"/>
    </row>
    <row r="152" spans="3:22" s="66" customFormat="1" ht="39" customHeight="1">
      <c r="C152" s="82"/>
      <c r="D152" s="82"/>
      <c r="E152" s="82"/>
      <c r="F152" s="82"/>
      <c r="G152" s="82"/>
      <c r="H152" s="82"/>
      <c r="I152" s="82"/>
      <c r="J152" s="82"/>
      <c r="K152" s="82"/>
      <c r="L152" s="82"/>
      <c r="M152" s="82"/>
      <c r="N152" s="82"/>
      <c r="O152" s="82"/>
      <c r="P152" s="82"/>
      <c r="Q152" s="82"/>
      <c r="R152" s="82"/>
      <c r="S152" s="82"/>
      <c r="T152" s="82"/>
      <c r="U152" s="82"/>
      <c r="V152" s="83"/>
    </row>
    <row r="153" spans="3:22" s="66" customFormat="1" ht="39" customHeight="1">
      <c r="C153" s="82"/>
      <c r="D153" s="82"/>
      <c r="E153" s="82"/>
      <c r="F153" s="82"/>
      <c r="G153" s="82"/>
      <c r="H153" s="82"/>
      <c r="I153" s="82"/>
      <c r="J153" s="82"/>
      <c r="K153" s="82"/>
      <c r="L153" s="82"/>
      <c r="M153" s="82"/>
      <c r="N153" s="82"/>
      <c r="O153" s="82"/>
      <c r="P153" s="82"/>
      <c r="Q153" s="82"/>
      <c r="R153" s="82"/>
      <c r="S153" s="82"/>
      <c r="T153" s="82"/>
      <c r="U153" s="82"/>
      <c r="V153" s="83"/>
    </row>
    <row r="154" spans="3:22" s="66" customFormat="1" ht="39" customHeight="1">
      <c r="C154" s="82"/>
      <c r="D154" s="82"/>
      <c r="E154" s="82"/>
      <c r="F154" s="82"/>
      <c r="G154" s="82"/>
      <c r="H154" s="82"/>
      <c r="I154" s="82"/>
      <c r="J154" s="82"/>
      <c r="K154" s="82"/>
      <c r="L154" s="82"/>
      <c r="M154" s="82"/>
      <c r="N154" s="82"/>
      <c r="O154" s="82"/>
      <c r="P154" s="82"/>
      <c r="Q154" s="82"/>
      <c r="R154" s="82"/>
      <c r="S154" s="82"/>
      <c r="T154" s="82"/>
      <c r="U154" s="82"/>
      <c r="V154" s="83"/>
    </row>
    <row r="155" spans="3:22" s="66" customFormat="1" ht="39" customHeight="1">
      <c r="C155" s="82"/>
      <c r="D155" s="82"/>
      <c r="E155" s="82"/>
      <c r="F155" s="82"/>
      <c r="G155" s="82"/>
      <c r="H155" s="82"/>
      <c r="I155" s="82"/>
      <c r="J155" s="82"/>
      <c r="K155" s="82"/>
      <c r="L155" s="82"/>
      <c r="M155" s="82"/>
      <c r="N155" s="82"/>
      <c r="O155" s="82"/>
      <c r="P155" s="82"/>
      <c r="Q155" s="82"/>
      <c r="R155" s="82"/>
      <c r="S155" s="82"/>
      <c r="T155" s="82"/>
      <c r="U155" s="82"/>
      <c r="V155" s="83"/>
    </row>
    <row r="156" spans="3:22" s="66" customFormat="1" ht="39" customHeight="1">
      <c r="C156" s="82"/>
      <c r="D156" s="82"/>
      <c r="E156" s="82"/>
      <c r="F156" s="82"/>
      <c r="G156" s="82"/>
      <c r="H156" s="82"/>
      <c r="I156" s="82"/>
      <c r="J156" s="82"/>
      <c r="K156" s="82"/>
      <c r="L156" s="82"/>
      <c r="M156" s="82"/>
      <c r="N156" s="82"/>
      <c r="O156" s="82"/>
      <c r="P156" s="82"/>
      <c r="Q156" s="82"/>
      <c r="R156" s="82"/>
      <c r="S156" s="82"/>
      <c r="T156" s="82"/>
      <c r="U156" s="82"/>
      <c r="V156" s="83"/>
    </row>
    <row r="157" spans="3:22" s="66" customFormat="1" ht="39" customHeight="1">
      <c r="C157" s="82"/>
      <c r="D157" s="82"/>
      <c r="E157" s="82"/>
      <c r="F157" s="82"/>
      <c r="G157" s="82"/>
      <c r="H157" s="82"/>
      <c r="I157" s="82"/>
      <c r="J157" s="82"/>
      <c r="K157" s="82"/>
      <c r="L157" s="82"/>
      <c r="M157" s="82"/>
      <c r="N157" s="82"/>
      <c r="O157" s="82"/>
      <c r="P157" s="82"/>
      <c r="Q157" s="82"/>
      <c r="R157" s="82"/>
      <c r="S157" s="82"/>
      <c r="T157" s="82"/>
      <c r="U157" s="82"/>
      <c r="V157" s="83"/>
    </row>
    <row r="158" spans="3:22" s="66" customFormat="1" ht="39" customHeight="1">
      <c r="C158" s="82"/>
      <c r="D158" s="82"/>
      <c r="E158" s="82"/>
      <c r="F158" s="82"/>
      <c r="G158" s="82"/>
      <c r="H158" s="82"/>
      <c r="I158" s="82"/>
      <c r="J158" s="82"/>
      <c r="K158" s="82"/>
      <c r="L158" s="82"/>
      <c r="M158" s="82"/>
      <c r="N158" s="82"/>
      <c r="O158" s="82"/>
      <c r="P158" s="82"/>
      <c r="Q158" s="82"/>
      <c r="R158" s="82"/>
      <c r="S158" s="82"/>
      <c r="T158" s="82"/>
      <c r="U158" s="82"/>
      <c r="V158" s="83"/>
    </row>
    <row r="159" spans="3:22" s="66" customFormat="1" ht="39" customHeight="1">
      <c r="C159" s="82"/>
      <c r="D159" s="82"/>
      <c r="E159" s="82"/>
      <c r="F159" s="82"/>
      <c r="G159" s="82"/>
      <c r="H159" s="82"/>
      <c r="I159" s="82"/>
      <c r="J159" s="82"/>
      <c r="K159" s="82"/>
      <c r="L159" s="82"/>
      <c r="M159" s="82"/>
      <c r="N159" s="82"/>
      <c r="O159" s="82"/>
      <c r="P159" s="82"/>
      <c r="Q159" s="82"/>
      <c r="R159" s="82"/>
      <c r="S159" s="82"/>
      <c r="T159" s="82"/>
      <c r="U159" s="82"/>
      <c r="V159" s="83"/>
    </row>
    <row r="160" spans="3:22" s="66" customFormat="1" ht="39" customHeight="1">
      <c r="C160" s="82"/>
      <c r="D160" s="82"/>
      <c r="E160" s="82"/>
      <c r="F160" s="82"/>
      <c r="G160" s="82"/>
      <c r="H160" s="82"/>
      <c r="I160" s="82"/>
      <c r="J160" s="82"/>
      <c r="K160" s="82"/>
      <c r="L160" s="82"/>
      <c r="M160" s="82"/>
      <c r="N160" s="82"/>
      <c r="O160" s="82"/>
      <c r="P160" s="82"/>
      <c r="Q160" s="82"/>
      <c r="R160" s="82"/>
      <c r="S160" s="82"/>
      <c r="T160" s="82"/>
      <c r="U160" s="82"/>
      <c r="V160" s="83"/>
    </row>
    <row r="161" spans="3:22" s="66" customFormat="1" ht="39" customHeight="1">
      <c r="C161" s="82"/>
      <c r="D161" s="82"/>
      <c r="E161" s="82"/>
      <c r="F161" s="82"/>
      <c r="G161" s="82"/>
      <c r="H161" s="82"/>
      <c r="I161" s="82"/>
      <c r="J161" s="82"/>
      <c r="K161" s="82"/>
      <c r="L161" s="82"/>
      <c r="M161" s="82"/>
      <c r="N161" s="82"/>
      <c r="O161" s="82"/>
      <c r="P161" s="82"/>
      <c r="Q161" s="82"/>
      <c r="R161" s="82"/>
      <c r="S161" s="82"/>
      <c r="T161" s="82"/>
      <c r="U161" s="82"/>
      <c r="V161" s="83"/>
    </row>
    <row r="162" spans="3:22" s="66" customFormat="1" ht="39" customHeight="1">
      <c r="C162" s="82"/>
      <c r="D162" s="82"/>
      <c r="E162" s="82"/>
      <c r="F162" s="82"/>
      <c r="G162" s="82"/>
      <c r="H162" s="82"/>
      <c r="I162" s="82"/>
      <c r="J162" s="82"/>
      <c r="K162" s="82"/>
      <c r="L162" s="82"/>
      <c r="M162" s="82"/>
      <c r="N162" s="82"/>
      <c r="O162" s="82"/>
      <c r="P162" s="82"/>
      <c r="Q162" s="82"/>
      <c r="R162" s="82"/>
      <c r="S162" s="82"/>
      <c r="T162" s="82"/>
      <c r="U162" s="82"/>
      <c r="V162" s="83"/>
    </row>
    <row r="163" spans="3:22" s="66" customFormat="1" ht="39" customHeight="1">
      <c r="C163" s="82"/>
      <c r="D163" s="82"/>
      <c r="E163" s="82"/>
      <c r="F163" s="82"/>
      <c r="G163" s="82"/>
      <c r="H163" s="82"/>
      <c r="I163" s="82"/>
      <c r="J163" s="82"/>
      <c r="K163" s="82"/>
      <c r="L163" s="82"/>
      <c r="M163" s="82"/>
      <c r="N163" s="82"/>
      <c r="O163" s="82"/>
      <c r="P163" s="82"/>
      <c r="Q163" s="82"/>
      <c r="R163" s="82"/>
      <c r="S163" s="82"/>
      <c r="T163" s="82"/>
      <c r="U163" s="82"/>
      <c r="V163" s="83"/>
    </row>
    <row r="164" spans="3:22" s="66" customFormat="1" ht="39" customHeight="1">
      <c r="C164" s="82"/>
      <c r="D164" s="82"/>
      <c r="E164" s="82"/>
      <c r="F164" s="82"/>
      <c r="G164" s="82"/>
      <c r="H164" s="82"/>
      <c r="I164" s="82"/>
      <c r="J164" s="82"/>
      <c r="K164" s="82"/>
      <c r="L164" s="82"/>
      <c r="M164" s="82"/>
      <c r="N164" s="82"/>
      <c r="O164" s="82"/>
      <c r="P164" s="82"/>
      <c r="Q164" s="82"/>
      <c r="R164" s="82"/>
      <c r="S164" s="82"/>
      <c r="T164" s="82"/>
      <c r="U164" s="82"/>
      <c r="V164" s="83"/>
    </row>
    <row r="165" spans="3:22" s="66" customFormat="1" ht="39" customHeight="1">
      <c r="C165" s="82"/>
      <c r="D165" s="82"/>
      <c r="E165" s="82"/>
      <c r="F165" s="82"/>
      <c r="G165" s="82"/>
      <c r="H165" s="82"/>
      <c r="I165" s="82"/>
      <c r="J165" s="82"/>
      <c r="K165" s="82"/>
      <c r="L165" s="82"/>
      <c r="M165" s="82"/>
      <c r="N165" s="82"/>
      <c r="O165" s="82"/>
      <c r="P165" s="82"/>
      <c r="Q165" s="82"/>
      <c r="R165" s="82"/>
      <c r="S165" s="82"/>
      <c r="T165" s="82"/>
      <c r="U165" s="82"/>
      <c r="V165" s="83"/>
    </row>
    <row r="166" spans="3:22" s="66" customFormat="1" ht="39" customHeight="1">
      <c r="C166" s="82"/>
      <c r="D166" s="82"/>
      <c r="E166" s="82"/>
      <c r="F166" s="82"/>
      <c r="G166" s="82"/>
      <c r="H166" s="82"/>
      <c r="I166" s="82"/>
      <c r="J166" s="82"/>
      <c r="K166" s="82"/>
      <c r="L166" s="82"/>
      <c r="M166" s="82"/>
      <c r="N166" s="82"/>
      <c r="O166" s="82"/>
      <c r="P166" s="82"/>
      <c r="Q166" s="82"/>
      <c r="R166" s="82"/>
      <c r="S166" s="82"/>
      <c r="T166" s="82"/>
      <c r="U166" s="82"/>
      <c r="V166" s="83"/>
    </row>
    <row r="167" spans="3:22" s="66" customFormat="1" ht="39" customHeight="1">
      <c r="C167" s="82"/>
      <c r="D167" s="82"/>
      <c r="E167" s="82"/>
      <c r="F167" s="82"/>
      <c r="G167" s="82"/>
      <c r="H167" s="82"/>
      <c r="I167" s="82"/>
      <c r="J167" s="82"/>
      <c r="K167" s="82"/>
      <c r="L167" s="82"/>
      <c r="M167" s="82"/>
      <c r="N167" s="82"/>
      <c r="O167" s="82"/>
      <c r="P167" s="82"/>
      <c r="Q167" s="82"/>
      <c r="R167" s="82"/>
      <c r="S167" s="82"/>
      <c r="T167" s="82"/>
      <c r="U167" s="82"/>
      <c r="V167" s="83"/>
    </row>
    <row r="168" spans="3:22" s="66" customFormat="1" ht="39" customHeight="1">
      <c r="C168" s="82"/>
      <c r="D168" s="82"/>
      <c r="E168" s="82"/>
      <c r="F168" s="82"/>
      <c r="G168" s="82"/>
      <c r="H168" s="82"/>
      <c r="I168" s="82"/>
      <c r="J168" s="82"/>
      <c r="K168" s="82"/>
      <c r="L168" s="82"/>
      <c r="M168" s="82"/>
      <c r="N168" s="82"/>
      <c r="O168" s="82"/>
      <c r="P168" s="82"/>
      <c r="Q168" s="82"/>
      <c r="R168" s="82"/>
      <c r="S168" s="82"/>
      <c r="T168" s="82"/>
      <c r="U168" s="82"/>
      <c r="V168" s="83"/>
    </row>
    <row r="169" spans="3:22" s="66" customFormat="1" ht="39" customHeight="1">
      <c r="C169" s="82"/>
      <c r="D169" s="82"/>
      <c r="E169" s="82"/>
      <c r="F169" s="82"/>
      <c r="G169" s="82"/>
      <c r="H169" s="82"/>
      <c r="I169" s="82"/>
      <c r="J169" s="82"/>
      <c r="K169" s="82"/>
      <c r="L169" s="82"/>
      <c r="M169" s="82"/>
      <c r="N169" s="82"/>
      <c r="O169" s="82"/>
      <c r="P169" s="82"/>
      <c r="Q169" s="82"/>
      <c r="R169" s="82"/>
      <c r="S169" s="82"/>
      <c r="T169" s="82"/>
      <c r="U169" s="82"/>
      <c r="V169" s="83"/>
    </row>
    <row r="170" spans="3:22" s="66" customFormat="1" ht="39" customHeight="1">
      <c r="C170" s="82"/>
      <c r="D170" s="82"/>
      <c r="E170" s="82"/>
      <c r="F170" s="82"/>
      <c r="G170" s="82"/>
      <c r="H170" s="82"/>
      <c r="I170" s="82"/>
      <c r="J170" s="82"/>
      <c r="K170" s="82"/>
      <c r="L170" s="82"/>
      <c r="M170" s="82"/>
      <c r="N170" s="82"/>
      <c r="O170" s="82"/>
      <c r="P170" s="82"/>
      <c r="Q170" s="82"/>
      <c r="R170" s="82"/>
      <c r="S170" s="82"/>
      <c r="T170" s="82"/>
      <c r="U170" s="82"/>
      <c r="V170" s="83"/>
    </row>
    <row r="171" spans="3:22" s="66" customFormat="1" ht="39" customHeight="1">
      <c r="C171" s="82"/>
      <c r="D171" s="82"/>
      <c r="E171" s="82"/>
      <c r="F171" s="82"/>
      <c r="G171" s="82"/>
      <c r="H171" s="82"/>
      <c r="I171" s="82"/>
      <c r="J171" s="82"/>
      <c r="K171" s="82"/>
      <c r="L171" s="82"/>
      <c r="M171" s="82"/>
      <c r="N171" s="82"/>
      <c r="O171" s="82"/>
      <c r="P171" s="82"/>
      <c r="Q171" s="82"/>
      <c r="R171" s="82"/>
      <c r="S171" s="82"/>
      <c r="T171" s="82"/>
      <c r="U171" s="82"/>
      <c r="V171" s="83"/>
    </row>
    <row r="172" spans="3:22" s="66" customFormat="1" ht="39" customHeight="1">
      <c r="C172" s="82"/>
      <c r="D172" s="82"/>
      <c r="E172" s="82"/>
      <c r="F172" s="82"/>
      <c r="G172" s="82"/>
      <c r="H172" s="82"/>
      <c r="I172" s="82"/>
      <c r="J172" s="82"/>
      <c r="K172" s="82"/>
      <c r="L172" s="82"/>
      <c r="M172" s="82"/>
      <c r="N172" s="82"/>
      <c r="O172" s="82"/>
      <c r="P172" s="82"/>
      <c r="Q172" s="82"/>
      <c r="R172" s="82"/>
      <c r="S172" s="82"/>
      <c r="T172" s="82"/>
      <c r="U172" s="82"/>
      <c r="V172" s="83"/>
    </row>
    <row r="173" spans="3:22" s="66" customFormat="1" ht="39" customHeight="1">
      <c r="C173" s="82"/>
      <c r="D173" s="82"/>
      <c r="E173" s="82"/>
      <c r="F173" s="82"/>
      <c r="G173" s="82"/>
      <c r="H173" s="82"/>
      <c r="I173" s="82"/>
      <c r="J173" s="82"/>
      <c r="K173" s="82"/>
      <c r="L173" s="82"/>
      <c r="M173" s="82"/>
      <c r="N173" s="82"/>
      <c r="O173" s="82"/>
      <c r="P173" s="82"/>
      <c r="Q173" s="82"/>
      <c r="R173" s="82"/>
      <c r="S173" s="82"/>
      <c r="T173" s="82"/>
      <c r="U173" s="82"/>
      <c r="V173" s="83"/>
    </row>
    <row r="174" spans="3:22" s="66" customFormat="1" ht="39" customHeight="1">
      <c r="C174" s="82"/>
      <c r="D174" s="82"/>
      <c r="E174" s="82"/>
      <c r="F174" s="82"/>
      <c r="G174" s="82"/>
      <c r="H174" s="82"/>
      <c r="I174" s="82"/>
      <c r="J174" s="82"/>
      <c r="K174" s="82"/>
      <c r="L174" s="82"/>
      <c r="M174" s="82"/>
      <c r="N174" s="82"/>
      <c r="O174" s="82"/>
      <c r="P174" s="82"/>
      <c r="Q174" s="82"/>
      <c r="R174" s="82"/>
      <c r="S174" s="82"/>
      <c r="T174" s="82"/>
      <c r="U174" s="82"/>
      <c r="V174" s="83"/>
    </row>
    <row r="175" spans="3:22" s="66" customFormat="1" ht="39" customHeight="1">
      <c r="C175" s="82"/>
      <c r="D175" s="82"/>
      <c r="E175" s="82"/>
      <c r="F175" s="82"/>
      <c r="G175" s="82"/>
      <c r="H175" s="82"/>
      <c r="I175" s="82"/>
      <c r="J175" s="82"/>
      <c r="K175" s="82"/>
      <c r="L175" s="82"/>
      <c r="M175" s="82"/>
      <c r="N175" s="82"/>
      <c r="O175" s="82"/>
      <c r="P175" s="82"/>
      <c r="Q175" s="82"/>
      <c r="R175" s="82"/>
      <c r="S175" s="82"/>
      <c r="T175" s="82"/>
      <c r="U175" s="82"/>
      <c r="V175" s="83"/>
    </row>
    <row r="176" spans="3:22" s="66" customFormat="1" ht="39" customHeight="1">
      <c r="C176" s="82"/>
      <c r="D176" s="82"/>
      <c r="E176" s="82"/>
      <c r="F176" s="82"/>
      <c r="G176" s="82"/>
      <c r="H176" s="82"/>
      <c r="I176" s="82"/>
      <c r="J176" s="82"/>
      <c r="K176" s="82"/>
      <c r="L176" s="82"/>
      <c r="M176" s="82"/>
      <c r="N176" s="82"/>
      <c r="O176" s="82"/>
      <c r="P176" s="82"/>
      <c r="Q176" s="82"/>
      <c r="R176" s="82"/>
      <c r="S176" s="82"/>
      <c r="T176" s="82"/>
      <c r="U176" s="82"/>
      <c r="V176" s="83"/>
    </row>
    <row r="177" spans="3:22" s="66" customFormat="1" ht="39" customHeight="1">
      <c r="C177" s="82"/>
      <c r="D177" s="82"/>
      <c r="E177" s="82"/>
      <c r="F177" s="82"/>
      <c r="G177" s="82"/>
      <c r="H177" s="82"/>
      <c r="I177" s="82"/>
      <c r="J177" s="82"/>
      <c r="K177" s="82"/>
      <c r="L177" s="82"/>
      <c r="M177" s="82"/>
      <c r="N177" s="82"/>
      <c r="O177" s="82"/>
      <c r="P177" s="82"/>
      <c r="Q177" s="82"/>
      <c r="R177" s="82"/>
      <c r="S177" s="82"/>
      <c r="T177" s="82"/>
      <c r="U177" s="82"/>
      <c r="V177" s="83"/>
    </row>
    <row r="178" spans="3:22" s="66" customFormat="1" ht="39" customHeight="1">
      <c r="C178" s="82"/>
      <c r="D178" s="82"/>
      <c r="E178" s="82"/>
      <c r="F178" s="82"/>
      <c r="G178" s="82"/>
      <c r="H178" s="82"/>
      <c r="I178" s="82"/>
      <c r="J178" s="82"/>
      <c r="K178" s="82"/>
      <c r="L178" s="82"/>
      <c r="M178" s="82"/>
      <c r="N178" s="82"/>
      <c r="O178" s="82"/>
      <c r="P178" s="82"/>
      <c r="Q178" s="82"/>
      <c r="R178" s="82"/>
      <c r="S178" s="82"/>
      <c r="T178" s="82"/>
      <c r="U178" s="82"/>
      <c r="V178" s="83"/>
    </row>
    <row r="179" spans="3:22" s="66" customFormat="1" ht="39" customHeight="1">
      <c r="C179" s="82"/>
      <c r="D179" s="82"/>
      <c r="E179" s="82"/>
      <c r="F179" s="82"/>
      <c r="G179" s="82"/>
      <c r="H179" s="82"/>
      <c r="I179" s="82"/>
      <c r="J179" s="82"/>
      <c r="K179" s="82"/>
      <c r="L179" s="82"/>
      <c r="M179" s="82"/>
      <c r="N179" s="82"/>
      <c r="O179" s="82"/>
      <c r="P179" s="82"/>
      <c r="Q179" s="82"/>
      <c r="R179" s="82"/>
      <c r="S179" s="82"/>
      <c r="T179" s="82"/>
      <c r="U179" s="82"/>
      <c r="V179" s="83"/>
    </row>
    <row r="180" spans="3:22" s="66" customFormat="1" ht="39" customHeight="1">
      <c r="C180" s="82"/>
      <c r="D180" s="82"/>
      <c r="E180" s="82"/>
      <c r="F180" s="82"/>
      <c r="G180" s="82"/>
      <c r="H180" s="82"/>
      <c r="I180" s="82"/>
      <c r="J180" s="82"/>
      <c r="K180" s="82"/>
      <c r="L180" s="82"/>
      <c r="M180" s="82"/>
      <c r="N180" s="82"/>
      <c r="O180" s="82"/>
      <c r="P180" s="82"/>
      <c r="Q180" s="82"/>
      <c r="R180" s="82"/>
      <c r="S180" s="82"/>
      <c r="T180" s="82"/>
      <c r="U180" s="82"/>
      <c r="V180" s="83"/>
    </row>
    <row r="181" spans="3:22" s="66" customFormat="1" ht="39" customHeight="1">
      <c r="C181" s="82"/>
      <c r="D181" s="82"/>
      <c r="E181" s="82"/>
      <c r="F181" s="82"/>
      <c r="G181" s="82"/>
      <c r="H181" s="82"/>
      <c r="I181" s="82"/>
      <c r="J181" s="82"/>
      <c r="K181" s="82"/>
      <c r="L181" s="82"/>
      <c r="M181" s="82"/>
      <c r="N181" s="82"/>
      <c r="O181" s="82"/>
      <c r="P181" s="82"/>
      <c r="Q181" s="82"/>
      <c r="R181" s="82"/>
      <c r="S181" s="82"/>
      <c r="T181" s="82"/>
      <c r="U181" s="82"/>
      <c r="V181" s="83"/>
    </row>
    <row r="182" spans="3:22" s="66" customFormat="1" ht="39" customHeight="1">
      <c r="C182" s="82"/>
      <c r="D182" s="82"/>
      <c r="E182" s="82"/>
      <c r="F182" s="82"/>
      <c r="G182" s="82"/>
      <c r="H182" s="82"/>
      <c r="I182" s="82"/>
      <c r="J182" s="82"/>
      <c r="K182" s="82"/>
      <c r="L182" s="82"/>
      <c r="M182" s="82"/>
      <c r="N182" s="82"/>
      <c r="O182" s="82"/>
      <c r="P182" s="82"/>
      <c r="Q182" s="82"/>
      <c r="R182" s="82"/>
      <c r="S182" s="82"/>
      <c r="T182" s="82"/>
      <c r="U182" s="82"/>
      <c r="V182" s="83"/>
    </row>
    <row r="183" spans="3:22" s="66" customFormat="1" ht="39" customHeight="1">
      <c r="C183" s="82"/>
      <c r="D183" s="82"/>
      <c r="E183" s="82"/>
      <c r="F183" s="82"/>
      <c r="G183" s="82"/>
      <c r="H183" s="82"/>
      <c r="I183" s="82"/>
      <c r="J183" s="82"/>
      <c r="K183" s="82"/>
      <c r="L183" s="82"/>
      <c r="M183" s="82"/>
      <c r="N183" s="82"/>
      <c r="O183" s="82"/>
      <c r="P183" s="82"/>
      <c r="Q183" s="82"/>
      <c r="R183" s="82"/>
      <c r="S183" s="82"/>
      <c r="T183" s="82"/>
      <c r="U183" s="82"/>
      <c r="V183" s="83"/>
    </row>
    <row r="184" spans="3:22" s="66" customFormat="1" ht="39" customHeight="1">
      <c r="C184" s="82"/>
      <c r="D184" s="82"/>
      <c r="E184" s="82"/>
      <c r="F184" s="82"/>
      <c r="G184" s="82"/>
      <c r="H184" s="82"/>
      <c r="I184" s="82"/>
      <c r="J184" s="82"/>
      <c r="K184" s="82"/>
      <c r="L184" s="82"/>
      <c r="M184" s="82"/>
      <c r="N184" s="82"/>
      <c r="O184" s="82"/>
      <c r="P184" s="82"/>
      <c r="Q184" s="82"/>
      <c r="R184" s="82"/>
      <c r="S184" s="82"/>
      <c r="T184" s="82"/>
      <c r="U184" s="82"/>
      <c r="V184" s="83"/>
    </row>
    <row r="185" spans="3:22" s="66" customFormat="1" ht="39" customHeight="1">
      <c r="C185" s="82"/>
      <c r="D185" s="82"/>
      <c r="E185" s="82"/>
      <c r="F185" s="82"/>
      <c r="G185" s="82"/>
      <c r="H185" s="82"/>
      <c r="I185" s="82"/>
      <c r="J185" s="82"/>
      <c r="K185" s="82"/>
      <c r="L185" s="82"/>
      <c r="M185" s="82"/>
      <c r="N185" s="82"/>
      <c r="O185" s="82"/>
      <c r="P185" s="82"/>
      <c r="Q185" s="82"/>
      <c r="R185" s="82"/>
      <c r="S185" s="82"/>
      <c r="T185" s="82"/>
      <c r="U185" s="82"/>
      <c r="V185" s="83"/>
    </row>
    <row r="186" spans="3:22" s="66" customFormat="1" ht="39" customHeight="1">
      <c r="C186" s="82"/>
      <c r="D186" s="82"/>
      <c r="E186" s="82"/>
      <c r="F186" s="82"/>
      <c r="G186" s="82"/>
      <c r="H186" s="82"/>
      <c r="I186" s="82"/>
      <c r="J186" s="82"/>
      <c r="K186" s="82"/>
      <c r="L186" s="82"/>
      <c r="M186" s="82"/>
      <c r="N186" s="82"/>
      <c r="O186" s="82"/>
      <c r="P186" s="82"/>
      <c r="Q186" s="82"/>
      <c r="R186" s="82"/>
      <c r="S186" s="82"/>
      <c r="T186" s="82"/>
      <c r="U186" s="82"/>
      <c r="V186" s="83"/>
    </row>
    <row r="187" spans="3:22" s="66" customFormat="1" ht="39" customHeight="1">
      <c r="C187" s="82"/>
      <c r="D187" s="82"/>
      <c r="E187" s="82"/>
      <c r="F187" s="82"/>
      <c r="G187" s="82"/>
      <c r="H187" s="82"/>
      <c r="I187" s="82"/>
      <c r="J187" s="82"/>
      <c r="K187" s="82"/>
      <c r="L187" s="82"/>
      <c r="M187" s="82"/>
      <c r="N187" s="82"/>
      <c r="O187" s="82"/>
      <c r="P187" s="82"/>
      <c r="Q187" s="82"/>
      <c r="R187" s="82"/>
      <c r="S187" s="82"/>
      <c r="T187" s="82"/>
      <c r="U187" s="82"/>
      <c r="V187" s="83"/>
    </row>
    <row r="188" spans="3:22" s="66" customFormat="1" ht="39" customHeight="1">
      <c r="C188" s="82"/>
      <c r="D188" s="82"/>
      <c r="E188" s="82"/>
      <c r="F188" s="82"/>
      <c r="G188" s="82"/>
      <c r="H188" s="82"/>
      <c r="I188" s="82"/>
      <c r="J188" s="82"/>
      <c r="K188" s="82"/>
      <c r="L188" s="82"/>
      <c r="M188" s="82"/>
      <c r="N188" s="82"/>
      <c r="O188" s="82"/>
      <c r="P188" s="82"/>
      <c r="Q188" s="82"/>
      <c r="R188" s="82"/>
      <c r="S188" s="82"/>
      <c r="T188" s="82"/>
      <c r="U188" s="82"/>
      <c r="V188" s="83"/>
    </row>
    <row r="189" spans="3:22" s="66" customFormat="1" ht="39" customHeight="1">
      <c r="C189" s="82"/>
      <c r="D189" s="82"/>
      <c r="E189" s="82"/>
      <c r="F189" s="82"/>
      <c r="G189" s="82"/>
      <c r="H189" s="82"/>
      <c r="I189" s="82"/>
      <c r="J189" s="82"/>
      <c r="K189" s="82"/>
      <c r="L189" s="82"/>
      <c r="M189" s="82"/>
      <c r="N189" s="82"/>
      <c r="O189" s="82"/>
      <c r="P189" s="82"/>
      <c r="Q189" s="82"/>
      <c r="R189" s="82"/>
      <c r="S189" s="82"/>
      <c r="T189" s="82"/>
      <c r="U189" s="82"/>
      <c r="V189" s="83"/>
    </row>
    <row r="190" spans="3:22" s="66" customFormat="1" ht="39" customHeight="1">
      <c r="C190" s="82"/>
      <c r="D190" s="82"/>
      <c r="E190" s="82"/>
      <c r="F190" s="82"/>
      <c r="G190" s="82"/>
      <c r="H190" s="82"/>
      <c r="I190" s="82"/>
      <c r="J190" s="82"/>
      <c r="K190" s="82"/>
      <c r="L190" s="82"/>
      <c r="M190" s="82"/>
      <c r="N190" s="82"/>
      <c r="O190" s="82"/>
      <c r="P190" s="82"/>
      <c r="Q190" s="82"/>
      <c r="R190" s="82"/>
      <c r="S190" s="82"/>
      <c r="T190" s="82"/>
      <c r="U190" s="82"/>
      <c r="V190" s="83"/>
    </row>
    <row r="191" spans="3:22" s="66" customFormat="1" ht="39" customHeight="1">
      <c r="C191" s="82"/>
      <c r="D191" s="82"/>
      <c r="E191" s="82"/>
      <c r="F191" s="82"/>
      <c r="G191" s="82"/>
      <c r="H191" s="82"/>
      <c r="I191" s="82"/>
      <c r="J191" s="82"/>
      <c r="K191" s="82"/>
      <c r="L191" s="82"/>
      <c r="M191" s="82"/>
      <c r="N191" s="82"/>
      <c r="O191" s="82"/>
      <c r="P191" s="82"/>
      <c r="Q191" s="82"/>
      <c r="R191" s="82"/>
      <c r="S191" s="82"/>
      <c r="T191" s="82"/>
      <c r="U191" s="82"/>
      <c r="V191" s="83"/>
    </row>
    <row r="192" spans="3:22" s="66" customFormat="1" ht="39" customHeight="1">
      <c r="C192" s="82"/>
      <c r="D192" s="82"/>
      <c r="E192" s="82"/>
      <c r="F192" s="82"/>
      <c r="G192" s="82"/>
      <c r="H192" s="82"/>
      <c r="I192" s="82"/>
      <c r="J192" s="82"/>
      <c r="K192" s="82"/>
      <c r="L192" s="82"/>
      <c r="M192" s="82"/>
      <c r="N192" s="82"/>
      <c r="O192" s="82"/>
      <c r="P192" s="82"/>
      <c r="Q192" s="82"/>
      <c r="R192" s="82"/>
      <c r="S192" s="82"/>
      <c r="T192" s="82"/>
      <c r="U192" s="82"/>
      <c r="V192" s="83"/>
    </row>
    <row r="193" spans="3:22" s="66" customFormat="1" ht="39" customHeight="1">
      <c r="C193" s="82"/>
      <c r="D193" s="82"/>
      <c r="E193" s="82"/>
      <c r="F193" s="82"/>
      <c r="G193" s="82"/>
      <c r="H193" s="82"/>
      <c r="I193" s="82"/>
      <c r="J193" s="82"/>
      <c r="K193" s="82"/>
      <c r="L193" s="82"/>
      <c r="M193" s="82"/>
      <c r="N193" s="82"/>
      <c r="O193" s="82"/>
      <c r="P193" s="82"/>
      <c r="Q193" s="82"/>
      <c r="R193" s="82"/>
      <c r="S193" s="82"/>
      <c r="T193" s="82"/>
      <c r="U193" s="82"/>
      <c r="V193" s="83"/>
    </row>
    <row r="194" spans="3:22" s="66" customFormat="1" ht="39" customHeight="1">
      <c r="C194" s="82"/>
      <c r="D194" s="82"/>
      <c r="E194" s="82"/>
      <c r="F194" s="82"/>
      <c r="G194" s="82"/>
      <c r="H194" s="82"/>
      <c r="I194" s="82"/>
      <c r="J194" s="82"/>
      <c r="K194" s="82"/>
      <c r="L194" s="82"/>
      <c r="M194" s="82"/>
      <c r="N194" s="82"/>
      <c r="O194" s="82"/>
      <c r="P194" s="82"/>
      <c r="Q194" s="82"/>
      <c r="R194" s="82"/>
      <c r="S194" s="82"/>
      <c r="T194" s="82"/>
      <c r="U194" s="82"/>
      <c r="V194" s="83"/>
    </row>
    <row r="195" spans="3:22" s="66" customFormat="1" ht="39" customHeight="1">
      <c r="C195" s="82"/>
      <c r="D195" s="82"/>
      <c r="E195" s="82"/>
      <c r="F195" s="82"/>
      <c r="G195" s="82"/>
      <c r="H195" s="82"/>
      <c r="I195" s="82"/>
      <c r="J195" s="82"/>
      <c r="K195" s="82"/>
      <c r="L195" s="82"/>
      <c r="M195" s="82"/>
      <c r="N195" s="82"/>
      <c r="O195" s="82"/>
      <c r="P195" s="82"/>
      <c r="Q195" s="82"/>
      <c r="R195" s="82"/>
      <c r="S195" s="82"/>
      <c r="T195" s="82"/>
      <c r="U195" s="82"/>
      <c r="V195" s="83"/>
    </row>
    <row r="196" spans="3:22" s="66" customFormat="1" ht="39" customHeight="1">
      <c r="C196" s="82"/>
      <c r="D196" s="82"/>
      <c r="E196" s="82"/>
      <c r="F196" s="82"/>
      <c r="G196" s="82"/>
      <c r="H196" s="82"/>
      <c r="I196" s="82"/>
      <c r="J196" s="82"/>
      <c r="K196" s="82"/>
      <c r="L196" s="82"/>
      <c r="M196" s="82"/>
      <c r="N196" s="82"/>
      <c r="O196" s="82"/>
      <c r="P196" s="82"/>
      <c r="Q196" s="82"/>
      <c r="R196" s="82"/>
      <c r="S196" s="82"/>
      <c r="T196" s="82"/>
      <c r="U196" s="82"/>
      <c r="V196" s="83"/>
    </row>
    <row r="197" spans="3:22" s="66" customFormat="1" ht="39" customHeight="1">
      <c r="C197" s="82"/>
      <c r="D197" s="82"/>
      <c r="E197" s="82"/>
      <c r="F197" s="82"/>
      <c r="G197" s="82"/>
      <c r="H197" s="82"/>
      <c r="I197" s="82"/>
      <c r="J197" s="82"/>
      <c r="K197" s="82"/>
      <c r="L197" s="82"/>
      <c r="M197" s="82"/>
      <c r="N197" s="82"/>
      <c r="O197" s="82"/>
      <c r="P197" s="82"/>
      <c r="Q197" s="82"/>
      <c r="R197" s="82"/>
      <c r="S197" s="82"/>
      <c r="T197" s="82"/>
      <c r="U197" s="82"/>
      <c r="V197" s="83"/>
    </row>
    <row r="198" spans="3:22" s="66" customFormat="1" ht="39" customHeight="1">
      <c r="C198" s="82"/>
      <c r="D198" s="82"/>
      <c r="E198" s="82"/>
      <c r="F198" s="82"/>
      <c r="G198" s="82"/>
      <c r="H198" s="82"/>
      <c r="I198" s="82"/>
      <c r="J198" s="82"/>
      <c r="K198" s="82"/>
      <c r="L198" s="82"/>
      <c r="M198" s="82"/>
      <c r="N198" s="82"/>
      <c r="O198" s="82"/>
      <c r="P198" s="82"/>
      <c r="Q198" s="82"/>
      <c r="R198" s="82"/>
      <c r="S198" s="82"/>
      <c r="T198" s="82"/>
      <c r="U198" s="82"/>
      <c r="V198" s="83"/>
    </row>
    <row r="199" spans="3:22" s="66" customFormat="1" ht="39" customHeight="1">
      <c r="C199" s="82"/>
      <c r="D199" s="82"/>
      <c r="E199" s="82"/>
      <c r="F199" s="82"/>
      <c r="G199" s="82"/>
      <c r="H199" s="82"/>
      <c r="I199" s="82"/>
      <c r="J199" s="82"/>
      <c r="K199" s="82"/>
      <c r="L199" s="82"/>
      <c r="M199" s="82"/>
      <c r="N199" s="82"/>
      <c r="O199" s="82"/>
      <c r="P199" s="82"/>
      <c r="Q199" s="82"/>
      <c r="R199" s="82"/>
      <c r="S199" s="82"/>
      <c r="T199" s="82"/>
      <c r="U199" s="82"/>
      <c r="V199" s="83"/>
    </row>
    <row r="200" spans="3:22" s="66" customFormat="1" ht="39" customHeight="1">
      <c r="C200" s="82"/>
      <c r="D200" s="82"/>
      <c r="E200" s="82"/>
      <c r="F200" s="82"/>
      <c r="G200" s="82"/>
      <c r="H200" s="82"/>
      <c r="I200" s="82"/>
      <c r="J200" s="82"/>
      <c r="K200" s="82"/>
      <c r="L200" s="82"/>
      <c r="M200" s="82"/>
      <c r="N200" s="82"/>
      <c r="O200" s="82"/>
      <c r="P200" s="82"/>
      <c r="Q200" s="82"/>
      <c r="R200" s="82"/>
      <c r="S200" s="82"/>
      <c r="T200" s="82"/>
      <c r="U200" s="82"/>
      <c r="V200" s="83"/>
    </row>
    <row r="201" spans="3:22" s="66" customFormat="1" ht="39" customHeight="1">
      <c r="C201" s="82"/>
      <c r="D201" s="82"/>
      <c r="E201" s="82"/>
      <c r="F201" s="82"/>
      <c r="G201" s="82"/>
      <c r="H201" s="82"/>
      <c r="I201" s="82"/>
      <c r="J201" s="82"/>
      <c r="K201" s="82"/>
      <c r="L201" s="82"/>
      <c r="M201" s="82"/>
      <c r="N201" s="82"/>
      <c r="O201" s="82"/>
      <c r="P201" s="82"/>
      <c r="Q201" s="82"/>
      <c r="R201" s="82"/>
      <c r="S201" s="82"/>
      <c r="T201" s="82"/>
      <c r="U201" s="82"/>
      <c r="V201" s="83"/>
    </row>
    <row r="202" spans="3:22" s="66" customFormat="1" ht="39" customHeight="1">
      <c r="C202" s="82"/>
      <c r="D202" s="82"/>
      <c r="E202" s="82"/>
      <c r="F202" s="82"/>
      <c r="G202" s="82"/>
      <c r="H202" s="82"/>
      <c r="I202" s="82"/>
      <c r="J202" s="82"/>
      <c r="K202" s="82"/>
      <c r="L202" s="82"/>
      <c r="M202" s="82"/>
      <c r="N202" s="82"/>
      <c r="O202" s="82"/>
      <c r="P202" s="82"/>
      <c r="Q202" s="82"/>
      <c r="R202" s="82"/>
      <c r="S202" s="82"/>
      <c r="T202" s="82"/>
      <c r="U202" s="82"/>
      <c r="V202" s="83"/>
    </row>
    <row r="203" spans="3:22" s="66" customFormat="1" ht="39" customHeight="1">
      <c r="C203" s="82"/>
      <c r="D203" s="82"/>
      <c r="E203" s="82"/>
      <c r="F203" s="82"/>
      <c r="G203" s="82"/>
      <c r="H203" s="82"/>
      <c r="I203" s="82"/>
      <c r="J203" s="82"/>
      <c r="K203" s="82"/>
      <c r="L203" s="82"/>
      <c r="M203" s="82"/>
      <c r="N203" s="82"/>
      <c r="O203" s="82"/>
      <c r="P203" s="82"/>
      <c r="Q203" s="82"/>
      <c r="R203" s="82"/>
      <c r="S203" s="82"/>
      <c r="T203" s="82"/>
      <c r="U203" s="82"/>
      <c r="V203" s="83"/>
    </row>
    <row r="204" spans="3:22" s="66" customFormat="1" ht="39" customHeight="1">
      <c r="C204" s="82"/>
      <c r="D204" s="82"/>
      <c r="E204" s="82"/>
      <c r="F204" s="82"/>
      <c r="G204" s="82"/>
      <c r="H204" s="82"/>
      <c r="I204" s="82"/>
      <c r="J204" s="82"/>
      <c r="K204" s="82"/>
      <c r="L204" s="82"/>
      <c r="M204" s="82"/>
      <c r="N204" s="82"/>
      <c r="O204" s="82"/>
      <c r="P204" s="82"/>
      <c r="Q204" s="82"/>
      <c r="R204" s="82"/>
      <c r="S204" s="82"/>
      <c r="T204" s="82"/>
      <c r="U204" s="82"/>
      <c r="V204" s="83"/>
    </row>
    <row r="205" spans="3:22" s="66" customFormat="1" ht="39" customHeight="1">
      <c r="C205" s="82"/>
      <c r="D205" s="82"/>
      <c r="E205" s="82"/>
      <c r="F205" s="82"/>
      <c r="G205" s="82"/>
      <c r="H205" s="82"/>
      <c r="I205" s="82"/>
      <c r="J205" s="82"/>
      <c r="K205" s="82"/>
      <c r="L205" s="82"/>
      <c r="M205" s="82"/>
      <c r="N205" s="82"/>
      <c r="O205" s="82"/>
      <c r="P205" s="82"/>
      <c r="Q205" s="82"/>
      <c r="R205" s="82"/>
      <c r="S205" s="82"/>
      <c r="T205" s="82"/>
      <c r="U205" s="82"/>
      <c r="V205" s="83"/>
    </row>
    <row r="206" spans="3:22" s="66" customFormat="1" ht="39" customHeight="1">
      <c r="C206" s="82"/>
      <c r="D206" s="82"/>
      <c r="E206" s="82"/>
      <c r="F206" s="82"/>
      <c r="G206" s="82"/>
      <c r="H206" s="82"/>
      <c r="I206" s="82"/>
      <c r="J206" s="82"/>
      <c r="K206" s="82"/>
      <c r="L206" s="82"/>
      <c r="M206" s="82"/>
      <c r="N206" s="82"/>
      <c r="O206" s="82"/>
      <c r="P206" s="82"/>
      <c r="Q206" s="82"/>
      <c r="R206" s="82"/>
      <c r="S206" s="82"/>
      <c r="T206" s="82"/>
      <c r="U206" s="82"/>
      <c r="V206" s="83"/>
    </row>
    <row r="207" spans="3:22" s="66" customFormat="1" ht="39" customHeight="1">
      <c r="C207" s="82"/>
      <c r="D207" s="82"/>
      <c r="E207" s="82"/>
      <c r="F207" s="82"/>
      <c r="G207" s="82"/>
      <c r="H207" s="82"/>
      <c r="I207" s="82"/>
      <c r="J207" s="82"/>
      <c r="K207" s="82"/>
      <c r="L207" s="82"/>
      <c r="M207" s="82"/>
      <c r="N207" s="82"/>
      <c r="O207" s="82"/>
      <c r="P207" s="82"/>
      <c r="Q207" s="82"/>
      <c r="R207" s="82"/>
      <c r="S207" s="82"/>
      <c r="T207" s="82"/>
      <c r="U207" s="82"/>
      <c r="V207" s="83"/>
    </row>
    <row r="208" spans="3:22" s="66" customFormat="1" ht="39" customHeight="1">
      <c r="C208" s="82"/>
      <c r="D208" s="82"/>
      <c r="E208" s="82"/>
      <c r="F208" s="82"/>
      <c r="G208" s="82"/>
      <c r="H208" s="82"/>
      <c r="I208" s="82"/>
      <c r="J208" s="82"/>
      <c r="K208" s="82"/>
      <c r="L208" s="82"/>
      <c r="M208" s="82"/>
      <c r="N208" s="82"/>
      <c r="O208" s="82"/>
      <c r="P208" s="82"/>
      <c r="Q208" s="82"/>
      <c r="R208" s="82"/>
      <c r="S208" s="82"/>
      <c r="T208" s="82"/>
      <c r="U208" s="82"/>
      <c r="V208" s="83"/>
    </row>
    <row r="209" spans="3:22" s="66" customFormat="1" ht="39" customHeight="1">
      <c r="C209" s="82"/>
      <c r="D209" s="82"/>
      <c r="E209" s="82"/>
      <c r="F209" s="82"/>
      <c r="G209" s="82"/>
      <c r="H209" s="82"/>
      <c r="I209" s="82"/>
      <c r="J209" s="82"/>
      <c r="K209" s="82"/>
      <c r="L209" s="82"/>
      <c r="M209" s="82"/>
      <c r="N209" s="82"/>
      <c r="O209" s="82"/>
      <c r="P209" s="82"/>
      <c r="Q209" s="82"/>
      <c r="R209" s="82"/>
      <c r="S209" s="82"/>
      <c r="T209" s="82"/>
      <c r="U209" s="82"/>
      <c r="V209" s="83"/>
    </row>
    <row r="210" spans="3:22" s="66" customFormat="1" ht="39" customHeight="1">
      <c r="C210" s="82"/>
      <c r="D210" s="82"/>
      <c r="E210" s="82"/>
      <c r="F210" s="82"/>
      <c r="G210" s="82"/>
      <c r="H210" s="82"/>
      <c r="I210" s="82"/>
      <c r="J210" s="82"/>
      <c r="K210" s="82"/>
      <c r="L210" s="82"/>
      <c r="M210" s="82"/>
      <c r="N210" s="82"/>
      <c r="O210" s="82"/>
      <c r="P210" s="82"/>
      <c r="Q210" s="82"/>
      <c r="R210" s="82"/>
      <c r="S210" s="82"/>
      <c r="T210" s="82"/>
      <c r="U210" s="82"/>
      <c r="V210" s="83"/>
    </row>
    <row r="211" spans="3:22" s="66" customFormat="1" ht="39" customHeight="1">
      <c r="C211" s="82"/>
      <c r="D211" s="82"/>
      <c r="E211" s="82"/>
      <c r="F211" s="82"/>
      <c r="G211" s="82"/>
      <c r="H211" s="82"/>
      <c r="I211" s="82"/>
      <c r="J211" s="82"/>
      <c r="K211" s="82"/>
      <c r="L211" s="82"/>
      <c r="M211" s="82"/>
      <c r="N211" s="82"/>
      <c r="O211" s="82"/>
      <c r="P211" s="82"/>
      <c r="Q211" s="82"/>
      <c r="R211" s="82"/>
      <c r="S211" s="82"/>
      <c r="T211" s="82"/>
      <c r="U211" s="82"/>
      <c r="V211" s="83"/>
    </row>
    <row r="212" spans="3:22" s="66" customFormat="1" ht="39" customHeight="1">
      <c r="C212" s="82"/>
      <c r="D212" s="82"/>
      <c r="E212" s="82"/>
      <c r="F212" s="82"/>
      <c r="G212" s="82"/>
      <c r="H212" s="82"/>
      <c r="I212" s="82"/>
      <c r="J212" s="82"/>
      <c r="K212" s="82"/>
      <c r="L212" s="82"/>
      <c r="M212" s="82"/>
      <c r="N212" s="82"/>
      <c r="O212" s="82"/>
      <c r="P212" s="82"/>
      <c r="Q212" s="82"/>
      <c r="R212" s="82"/>
      <c r="S212" s="82"/>
      <c r="T212" s="82"/>
      <c r="U212" s="82"/>
      <c r="V212" s="83"/>
    </row>
    <row r="213" spans="3:22" s="66" customFormat="1" ht="39" customHeight="1">
      <c r="C213" s="82"/>
      <c r="D213" s="82"/>
      <c r="E213" s="82"/>
      <c r="F213" s="82"/>
      <c r="G213" s="82"/>
      <c r="H213" s="82"/>
      <c r="I213" s="82"/>
      <c r="J213" s="82"/>
      <c r="K213" s="82"/>
      <c r="L213" s="82"/>
      <c r="M213" s="82"/>
      <c r="N213" s="82"/>
      <c r="O213" s="82"/>
      <c r="P213" s="82"/>
      <c r="Q213" s="82"/>
      <c r="R213" s="82"/>
      <c r="S213" s="82"/>
      <c r="T213" s="82"/>
      <c r="U213" s="82"/>
      <c r="V213" s="83"/>
    </row>
    <row r="214" spans="3:22" s="66" customFormat="1" ht="39" customHeight="1">
      <c r="C214" s="82"/>
      <c r="D214" s="82"/>
      <c r="E214" s="82"/>
      <c r="F214" s="82"/>
      <c r="G214" s="82"/>
      <c r="H214" s="82"/>
      <c r="I214" s="82"/>
      <c r="J214" s="82"/>
      <c r="K214" s="82"/>
      <c r="L214" s="82"/>
      <c r="M214" s="82"/>
      <c r="N214" s="82"/>
      <c r="O214" s="82"/>
      <c r="P214" s="82"/>
      <c r="Q214" s="82"/>
      <c r="R214" s="82"/>
      <c r="S214" s="82"/>
      <c r="T214" s="82"/>
      <c r="U214" s="82"/>
      <c r="V214" s="83"/>
    </row>
    <row r="215" spans="3:22" s="66" customFormat="1" ht="39" customHeight="1">
      <c r="C215" s="82"/>
      <c r="D215" s="82"/>
      <c r="E215" s="82"/>
      <c r="F215" s="82"/>
      <c r="G215" s="82"/>
      <c r="H215" s="82"/>
      <c r="I215" s="82"/>
      <c r="J215" s="82"/>
      <c r="K215" s="82"/>
      <c r="L215" s="82"/>
      <c r="M215" s="82"/>
      <c r="N215" s="82"/>
      <c r="O215" s="82"/>
      <c r="P215" s="82"/>
      <c r="Q215" s="82"/>
      <c r="R215" s="82"/>
      <c r="S215" s="82"/>
      <c r="T215" s="82"/>
      <c r="U215" s="82"/>
      <c r="V215" s="83"/>
    </row>
    <row r="216" spans="3:22" s="66" customFormat="1" ht="39" customHeight="1">
      <c r="C216" s="82"/>
      <c r="D216" s="82"/>
      <c r="E216" s="82"/>
      <c r="F216" s="82"/>
      <c r="G216" s="82"/>
      <c r="H216" s="82"/>
      <c r="I216" s="82"/>
      <c r="J216" s="82"/>
      <c r="K216" s="82"/>
      <c r="L216" s="82"/>
      <c r="M216" s="82"/>
      <c r="N216" s="82"/>
      <c r="O216" s="82"/>
      <c r="P216" s="82"/>
      <c r="Q216" s="82"/>
      <c r="R216" s="82"/>
      <c r="S216" s="82"/>
      <c r="T216" s="82"/>
      <c r="U216" s="82"/>
      <c r="V216" s="83"/>
    </row>
    <row r="217" spans="3:22" s="66" customFormat="1" ht="39" customHeight="1">
      <c r="C217" s="82"/>
      <c r="D217" s="82"/>
      <c r="E217" s="82"/>
      <c r="F217" s="82"/>
      <c r="G217" s="82"/>
      <c r="H217" s="82"/>
      <c r="I217" s="82"/>
      <c r="J217" s="82"/>
      <c r="K217" s="82"/>
      <c r="L217" s="82"/>
      <c r="M217" s="82"/>
      <c r="N217" s="82"/>
      <c r="O217" s="82"/>
      <c r="P217" s="82"/>
      <c r="Q217" s="82"/>
      <c r="R217" s="82"/>
      <c r="S217" s="82"/>
      <c r="T217" s="82"/>
      <c r="U217" s="82"/>
      <c r="V217" s="83"/>
    </row>
    <row r="218" spans="3:22" s="66" customFormat="1" ht="39" customHeight="1">
      <c r="C218" s="82"/>
      <c r="D218" s="82"/>
      <c r="E218" s="82"/>
      <c r="F218" s="82"/>
      <c r="G218" s="82"/>
      <c r="H218" s="82"/>
      <c r="I218" s="82"/>
      <c r="J218" s="82"/>
      <c r="K218" s="82"/>
      <c r="L218" s="82"/>
      <c r="M218" s="82"/>
      <c r="N218" s="82"/>
      <c r="O218" s="82"/>
      <c r="P218" s="82"/>
      <c r="Q218" s="82"/>
      <c r="R218" s="82"/>
      <c r="S218" s="82"/>
      <c r="T218" s="82"/>
      <c r="U218" s="82"/>
      <c r="V218" s="83"/>
    </row>
    <row r="219" spans="3:22" s="66" customFormat="1" ht="39" customHeight="1">
      <c r="C219" s="82"/>
      <c r="D219" s="82"/>
      <c r="E219" s="82"/>
      <c r="F219" s="82"/>
      <c r="G219" s="82"/>
      <c r="H219" s="82"/>
      <c r="I219" s="82"/>
      <c r="J219" s="82"/>
      <c r="K219" s="82"/>
      <c r="L219" s="82"/>
      <c r="M219" s="82"/>
      <c r="N219" s="82"/>
      <c r="O219" s="82"/>
      <c r="P219" s="82"/>
      <c r="Q219" s="82"/>
      <c r="R219" s="82"/>
      <c r="S219" s="82"/>
      <c r="T219" s="82"/>
      <c r="U219" s="82"/>
      <c r="V219" s="83"/>
    </row>
    <row r="220" spans="3:22" s="66" customFormat="1" ht="39" customHeight="1">
      <c r="C220" s="82"/>
      <c r="D220" s="82"/>
      <c r="E220" s="82"/>
      <c r="F220" s="82"/>
      <c r="G220" s="82"/>
      <c r="H220" s="82"/>
      <c r="I220" s="82"/>
      <c r="J220" s="82"/>
      <c r="K220" s="82"/>
      <c r="L220" s="82"/>
      <c r="M220" s="82"/>
      <c r="N220" s="82"/>
      <c r="O220" s="82"/>
      <c r="P220" s="82"/>
      <c r="Q220" s="82"/>
      <c r="R220" s="82"/>
      <c r="S220" s="82"/>
      <c r="T220" s="82"/>
      <c r="U220" s="82"/>
      <c r="V220" s="83"/>
    </row>
    <row r="221" spans="3:22" s="66" customFormat="1" ht="39" customHeight="1">
      <c r="C221" s="82"/>
      <c r="D221" s="82"/>
      <c r="E221" s="82"/>
      <c r="F221" s="82"/>
      <c r="G221" s="82"/>
      <c r="H221" s="82"/>
      <c r="I221" s="82"/>
      <c r="J221" s="82"/>
      <c r="K221" s="82"/>
      <c r="L221" s="82"/>
      <c r="M221" s="82"/>
      <c r="N221" s="82"/>
      <c r="O221" s="82"/>
      <c r="P221" s="82"/>
      <c r="Q221" s="82"/>
      <c r="R221" s="82"/>
      <c r="S221" s="82"/>
      <c r="T221" s="82"/>
      <c r="U221" s="82"/>
      <c r="V221" s="83"/>
    </row>
    <row r="222" spans="3:22" s="66" customFormat="1" ht="39" customHeight="1">
      <c r="C222" s="82"/>
      <c r="D222" s="82"/>
      <c r="E222" s="82"/>
      <c r="F222" s="82"/>
      <c r="G222" s="82"/>
      <c r="H222" s="82"/>
      <c r="I222" s="82"/>
      <c r="J222" s="82"/>
      <c r="K222" s="82"/>
      <c r="L222" s="82"/>
      <c r="M222" s="82"/>
      <c r="N222" s="82"/>
      <c r="O222" s="82"/>
      <c r="P222" s="82"/>
      <c r="Q222" s="82"/>
      <c r="R222" s="82"/>
      <c r="S222" s="82"/>
      <c r="T222" s="82"/>
      <c r="U222" s="82"/>
      <c r="V222" s="83"/>
    </row>
    <row r="223" spans="3:22" s="66" customFormat="1" ht="39" customHeight="1">
      <c r="C223" s="82"/>
      <c r="D223" s="82"/>
      <c r="E223" s="82"/>
      <c r="F223" s="82"/>
      <c r="G223" s="82"/>
      <c r="H223" s="82"/>
      <c r="I223" s="82"/>
      <c r="J223" s="82"/>
      <c r="K223" s="82"/>
      <c r="L223" s="82"/>
      <c r="M223" s="82"/>
      <c r="N223" s="82"/>
      <c r="O223" s="82"/>
      <c r="P223" s="82"/>
      <c r="Q223" s="82"/>
      <c r="R223" s="82"/>
      <c r="S223" s="82"/>
      <c r="T223" s="82"/>
      <c r="U223" s="82"/>
      <c r="V223" s="83"/>
    </row>
    <row r="224" spans="3:22" s="66" customFormat="1" ht="39" customHeight="1">
      <c r="C224" s="82"/>
      <c r="D224" s="82"/>
      <c r="E224" s="82"/>
      <c r="F224" s="82"/>
      <c r="G224" s="82"/>
      <c r="H224" s="82"/>
      <c r="I224" s="82"/>
      <c r="J224" s="82"/>
      <c r="K224" s="82"/>
      <c r="L224" s="82"/>
      <c r="M224" s="82"/>
      <c r="N224" s="82"/>
      <c r="O224" s="82"/>
      <c r="P224" s="82"/>
      <c r="Q224" s="82"/>
      <c r="R224" s="82"/>
      <c r="S224" s="82"/>
      <c r="T224" s="82"/>
      <c r="U224" s="82"/>
      <c r="V224" s="83"/>
    </row>
    <row r="225" spans="3:22" s="66" customFormat="1" ht="39" customHeight="1">
      <c r="C225" s="82"/>
      <c r="D225" s="82"/>
      <c r="E225" s="82"/>
      <c r="F225" s="82"/>
      <c r="G225" s="82"/>
      <c r="H225" s="82"/>
      <c r="I225" s="82"/>
      <c r="J225" s="82"/>
      <c r="K225" s="82"/>
      <c r="L225" s="82"/>
      <c r="M225" s="82"/>
      <c r="N225" s="82"/>
      <c r="O225" s="82"/>
      <c r="P225" s="82"/>
      <c r="Q225" s="82"/>
      <c r="R225" s="82"/>
      <c r="S225" s="82"/>
      <c r="T225" s="82"/>
      <c r="U225" s="82"/>
      <c r="V225" s="83"/>
    </row>
    <row r="226" spans="3:22" s="66" customFormat="1" ht="39" customHeight="1">
      <c r="C226" s="82"/>
      <c r="D226" s="82"/>
      <c r="E226" s="82"/>
      <c r="F226" s="82"/>
      <c r="G226" s="82"/>
      <c r="H226" s="82"/>
      <c r="I226" s="82"/>
      <c r="J226" s="82"/>
      <c r="K226" s="82"/>
      <c r="L226" s="82"/>
      <c r="M226" s="82"/>
      <c r="N226" s="82"/>
      <c r="O226" s="82"/>
      <c r="P226" s="82"/>
      <c r="Q226" s="82"/>
      <c r="R226" s="82"/>
      <c r="S226" s="82"/>
      <c r="T226" s="82"/>
      <c r="U226" s="82"/>
      <c r="V226" s="83"/>
    </row>
    <row r="227" spans="3:22" s="66" customFormat="1" ht="39" customHeight="1">
      <c r="C227" s="82"/>
      <c r="D227" s="82"/>
      <c r="E227" s="82"/>
      <c r="F227" s="82"/>
      <c r="G227" s="82"/>
      <c r="H227" s="82"/>
      <c r="I227" s="82"/>
      <c r="J227" s="82"/>
      <c r="K227" s="82"/>
      <c r="L227" s="82"/>
      <c r="M227" s="82"/>
      <c r="N227" s="82"/>
      <c r="O227" s="82"/>
      <c r="P227" s="82"/>
      <c r="Q227" s="82"/>
      <c r="R227" s="82"/>
      <c r="S227" s="82"/>
      <c r="T227" s="82"/>
      <c r="U227" s="82"/>
      <c r="V227" s="83"/>
    </row>
    <row r="228" spans="3:22" s="66" customFormat="1" ht="39" customHeight="1">
      <c r="C228" s="82"/>
      <c r="D228" s="82"/>
      <c r="E228" s="82"/>
      <c r="F228" s="82"/>
      <c r="G228" s="82"/>
      <c r="H228" s="82"/>
      <c r="I228" s="82"/>
      <c r="J228" s="82"/>
      <c r="K228" s="82"/>
      <c r="L228" s="82"/>
      <c r="M228" s="82"/>
      <c r="N228" s="82"/>
      <c r="O228" s="82"/>
      <c r="P228" s="82"/>
      <c r="Q228" s="82"/>
      <c r="R228" s="82"/>
      <c r="S228" s="82"/>
      <c r="T228" s="82"/>
      <c r="U228" s="82"/>
      <c r="V228" s="83"/>
    </row>
    <row r="229" spans="3:22" s="66" customFormat="1" ht="39" customHeight="1">
      <c r="C229" s="82"/>
      <c r="D229" s="82"/>
      <c r="E229" s="82"/>
      <c r="F229" s="82"/>
      <c r="G229" s="82"/>
      <c r="H229" s="82"/>
      <c r="I229" s="82"/>
      <c r="J229" s="82"/>
      <c r="K229" s="82"/>
      <c r="L229" s="82"/>
      <c r="M229" s="82"/>
      <c r="N229" s="82"/>
      <c r="O229" s="82"/>
      <c r="P229" s="82"/>
      <c r="Q229" s="82"/>
      <c r="R229" s="82"/>
      <c r="S229" s="82"/>
      <c r="T229" s="82"/>
      <c r="U229" s="82"/>
      <c r="V229" s="83"/>
    </row>
    <row r="230" spans="3:22" s="66" customFormat="1" ht="39" customHeight="1">
      <c r="C230" s="82"/>
      <c r="D230" s="82"/>
      <c r="E230" s="82"/>
      <c r="F230" s="82"/>
      <c r="G230" s="82"/>
      <c r="H230" s="82"/>
      <c r="I230" s="82"/>
      <c r="J230" s="82"/>
      <c r="K230" s="82"/>
      <c r="L230" s="82"/>
      <c r="M230" s="82"/>
      <c r="N230" s="82"/>
      <c r="O230" s="82"/>
      <c r="P230" s="82"/>
      <c r="Q230" s="82"/>
      <c r="R230" s="82"/>
      <c r="S230" s="82"/>
      <c r="T230" s="82"/>
      <c r="U230" s="82"/>
      <c r="V230" s="83"/>
    </row>
    <row r="231" spans="3:22" s="66" customFormat="1" ht="39" customHeight="1">
      <c r="C231" s="82"/>
      <c r="D231" s="82"/>
      <c r="E231" s="82"/>
      <c r="F231" s="82"/>
      <c r="G231" s="82"/>
      <c r="H231" s="82"/>
      <c r="I231" s="82"/>
      <c r="J231" s="82"/>
      <c r="K231" s="82"/>
      <c r="L231" s="82"/>
      <c r="M231" s="82"/>
      <c r="N231" s="82"/>
      <c r="O231" s="82"/>
      <c r="P231" s="82"/>
      <c r="Q231" s="82"/>
      <c r="R231" s="82"/>
      <c r="S231" s="82"/>
      <c r="T231" s="82"/>
      <c r="U231" s="82"/>
      <c r="V231" s="83"/>
    </row>
    <row r="232" spans="3:22" s="66" customFormat="1" ht="39" customHeight="1">
      <c r="C232" s="82"/>
      <c r="D232" s="82"/>
      <c r="E232" s="82"/>
      <c r="F232" s="82"/>
      <c r="G232" s="82"/>
      <c r="H232" s="82"/>
      <c r="I232" s="82"/>
      <c r="J232" s="82"/>
      <c r="K232" s="82"/>
      <c r="L232" s="82"/>
      <c r="M232" s="82"/>
      <c r="N232" s="82"/>
      <c r="O232" s="82"/>
      <c r="P232" s="82"/>
      <c r="Q232" s="82"/>
      <c r="R232" s="82"/>
      <c r="S232" s="82"/>
      <c r="T232" s="82"/>
      <c r="U232" s="82"/>
      <c r="V232" s="83"/>
    </row>
    <row r="233" spans="3:22" s="66" customFormat="1" ht="39" customHeight="1">
      <c r="C233" s="82"/>
      <c r="D233" s="82"/>
      <c r="E233" s="82"/>
      <c r="F233" s="82"/>
      <c r="G233" s="82"/>
      <c r="H233" s="82"/>
      <c r="I233" s="82"/>
      <c r="J233" s="82"/>
      <c r="K233" s="82"/>
      <c r="L233" s="82"/>
      <c r="M233" s="82"/>
      <c r="N233" s="82"/>
      <c r="O233" s="82"/>
      <c r="P233" s="82"/>
      <c r="Q233" s="82"/>
      <c r="R233" s="82"/>
      <c r="S233" s="82"/>
      <c r="T233" s="82"/>
      <c r="U233" s="82"/>
      <c r="V233" s="83"/>
    </row>
    <row r="234" spans="3:22" s="66" customFormat="1" ht="39" customHeight="1">
      <c r="C234" s="82"/>
      <c r="D234" s="82"/>
      <c r="E234" s="82"/>
      <c r="F234" s="82"/>
      <c r="G234" s="82"/>
      <c r="H234" s="82"/>
      <c r="I234" s="82"/>
      <c r="J234" s="82"/>
      <c r="K234" s="82"/>
      <c r="L234" s="82"/>
      <c r="M234" s="82"/>
      <c r="N234" s="82"/>
      <c r="O234" s="82"/>
      <c r="P234" s="82"/>
      <c r="Q234" s="82"/>
      <c r="R234" s="82"/>
      <c r="S234" s="82"/>
      <c r="T234" s="82"/>
      <c r="U234" s="82"/>
      <c r="V234" s="83"/>
    </row>
    <row r="235" spans="3:22" s="66" customFormat="1" ht="39" customHeight="1">
      <c r="C235" s="82"/>
      <c r="D235" s="82"/>
      <c r="E235" s="82"/>
      <c r="F235" s="82"/>
      <c r="G235" s="82"/>
      <c r="H235" s="82"/>
      <c r="I235" s="82"/>
      <c r="J235" s="82"/>
      <c r="K235" s="82"/>
      <c r="L235" s="82"/>
      <c r="M235" s="82"/>
      <c r="N235" s="82"/>
      <c r="O235" s="82"/>
      <c r="P235" s="82"/>
      <c r="Q235" s="82"/>
      <c r="R235" s="82"/>
      <c r="S235" s="82"/>
      <c r="T235" s="82"/>
      <c r="U235" s="82"/>
      <c r="V235" s="83"/>
    </row>
    <row r="236" spans="3:22" s="66" customFormat="1" ht="39" customHeight="1">
      <c r="C236" s="82"/>
      <c r="D236" s="82"/>
      <c r="E236" s="82"/>
      <c r="F236" s="82"/>
      <c r="G236" s="82"/>
      <c r="H236" s="82"/>
      <c r="I236" s="82"/>
      <c r="J236" s="82"/>
      <c r="K236" s="82"/>
      <c r="L236" s="82"/>
      <c r="M236" s="82"/>
      <c r="N236" s="82"/>
      <c r="O236" s="82"/>
      <c r="P236" s="82"/>
      <c r="Q236" s="82"/>
      <c r="R236" s="82"/>
      <c r="S236" s="82"/>
      <c r="T236" s="82"/>
      <c r="U236" s="82"/>
      <c r="V236" s="83"/>
    </row>
    <row r="237" spans="3:22" s="66" customFormat="1" ht="39" customHeight="1">
      <c r="C237" s="82"/>
      <c r="D237" s="82"/>
      <c r="E237" s="82"/>
      <c r="F237" s="82"/>
      <c r="G237" s="82"/>
      <c r="H237" s="82"/>
      <c r="I237" s="82"/>
      <c r="J237" s="82"/>
      <c r="K237" s="82"/>
      <c r="L237" s="82"/>
      <c r="M237" s="82"/>
      <c r="N237" s="82"/>
      <c r="O237" s="82"/>
      <c r="P237" s="82"/>
      <c r="Q237" s="82"/>
      <c r="R237" s="82"/>
      <c r="S237" s="82"/>
      <c r="T237" s="82"/>
      <c r="U237" s="82"/>
      <c r="V237" s="83"/>
    </row>
    <row r="238" spans="3:22" s="66" customFormat="1" ht="39" customHeight="1">
      <c r="C238" s="82"/>
      <c r="D238" s="82"/>
      <c r="E238" s="82"/>
      <c r="F238" s="82"/>
      <c r="G238" s="82"/>
      <c r="H238" s="82"/>
      <c r="I238" s="82"/>
      <c r="J238" s="82"/>
      <c r="K238" s="82"/>
      <c r="L238" s="82"/>
      <c r="M238" s="82"/>
      <c r="N238" s="82"/>
      <c r="O238" s="82"/>
      <c r="P238" s="82"/>
      <c r="Q238" s="82"/>
      <c r="R238" s="82"/>
      <c r="S238" s="82"/>
      <c r="T238" s="82"/>
      <c r="U238" s="82"/>
      <c r="V238" s="83"/>
    </row>
    <row r="239" spans="3:22" s="66" customFormat="1" ht="39" customHeight="1">
      <c r="C239" s="82"/>
      <c r="D239" s="82"/>
      <c r="E239" s="82"/>
      <c r="F239" s="82"/>
      <c r="G239" s="82"/>
      <c r="H239" s="82"/>
      <c r="I239" s="82"/>
      <c r="J239" s="82"/>
      <c r="K239" s="82"/>
      <c r="L239" s="82"/>
      <c r="M239" s="82"/>
      <c r="N239" s="82"/>
      <c r="O239" s="82"/>
      <c r="P239" s="82"/>
      <c r="Q239" s="82"/>
      <c r="R239" s="82"/>
      <c r="S239" s="82"/>
      <c r="T239" s="82"/>
      <c r="U239" s="82"/>
      <c r="V239" s="83"/>
    </row>
    <row r="240" spans="3:22" s="66" customFormat="1" ht="39" customHeight="1">
      <c r="C240" s="82"/>
      <c r="D240" s="82"/>
      <c r="E240" s="82"/>
      <c r="F240" s="82"/>
      <c r="G240" s="82"/>
      <c r="H240" s="82"/>
      <c r="I240" s="82"/>
      <c r="J240" s="82"/>
      <c r="K240" s="82"/>
      <c r="L240" s="82"/>
      <c r="M240" s="82"/>
      <c r="N240" s="82"/>
      <c r="O240" s="82"/>
      <c r="P240" s="82"/>
      <c r="Q240" s="82"/>
      <c r="R240" s="82"/>
      <c r="S240" s="82"/>
      <c r="T240" s="82"/>
      <c r="U240" s="82"/>
      <c r="V240" s="83"/>
    </row>
    <row r="241" spans="3:22" s="66" customFormat="1" ht="39" customHeight="1">
      <c r="C241" s="82"/>
      <c r="D241" s="82"/>
      <c r="E241" s="82"/>
      <c r="F241" s="82"/>
      <c r="G241" s="82"/>
      <c r="H241" s="82"/>
      <c r="I241" s="82"/>
      <c r="J241" s="82"/>
      <c r="K241" s="82"/>
      <c r="L241" s="82"/>
      <c r="M241" s="82"/>
      <c r="N241" s="82"/>
      <c r="O241" s="82"/>
      <c r="P241" s="82"/>
      <c r="Q241" s="82"/>
      <c r="R241" s="82"/>
      <c r="S241" s="82"/>
      <c r="T241" s="82"/>
      <c r="U241" s="82"/>
      <c r="V241" s="83"/>
    </row>
    <row r="242" spans="3:22" s="66" customFormat="1" ht="39" customHeight="1">
      <c r="C242" s="82"/>
      <c r="D242" s="82"/>
      <c r="E242" s="82"/>
      <c r="F242" s="82"/>
      <c r="G242" s="82"/>
      <c r="H242" s="82"/>
      <c r="I242" s="82"/>
      <c r="J242" s="82"/>
      <c r="K242" s="82"/>
      <c r="L242" s="82"/>
      <c r="M242" s="82"/>
      <c r="N242" s="82"/>
      <c r="O242" s="82"/>
      <c r="P242" s="82"/>
      <c r="Q242" s="82"/>
      <c r="R242" s="82"/>
      <c r="S242" s="82"/>
      <c r="T242" s="82"/>
      <c r="U242" s="82"/>
      <c r="V242" s="83"/>
    </row>
    <row r="243" spans="3:22" s="66" customFormat="1" ht="39" customHeight="1">
      <c r="C243" s="82"/>
      <c r="D243" s="82"/>
      <c r="E243" s="82"/>
      <c r="F243" s="82"/>
      <c r="G243" s="82"/>
      <c r="H243" s="82"/>
      <c r="I243" s="82"/>
      <c r="J243" s="82"/>
      <c r="K243" s="82"/>
      <c r="L243" s="82"/>
      <c r="M243" s="82"/>
      <c r="N243" s="82"/>
      <c r="O243" s="82"/>
      <c r="P243" s="82"/>
      <c r="Q243" s="82"/>
      <c r="R243" s="82"/>
      <c r="S243" s="82"/>
      <c r="T243" s="82"/>
      <c r="U243" s="82"/>
      <c r="V243" s="83"/>
    </row>
    <row r="244" spans="3:22" s="66" customFormat="1" ht="39" customHeight="1">
      <c r="C244" s="82"/>
      <c r="D244" s="82"/>
      <c r="E244" s="82"/>
      <c r="F244" s="82"/>
      <c r="G244" s="82"/>
      <c r="H244" s="82"/>
      <c r="I244" s="82"/>
      <c r="J244" s="82"/>
      <c r="K244" s="82"/>
      <c r="L244" s="82"/>
      <c r="M244" s="82"/>
      <c r="N244" s="82"/>
      <c r="O244" s="82"/>
      <c r="P244" s="82"/>
      <c r="Q244" s="82"/>
      <c r="R244" s="82"/>
      <c r="S244" s="82"/>
      <c r="T244" s="82"/>
      <c r="U244" s="82"/>
      <c r="V244" s="83"/>
    </row>
    <row r="245" spans="3:22" s="66" customFormat="1" ht="39" customHeight="1">
      <c r="C245" s="82"/>
      <c r="D245" s="82"/>
      <c r="E245" s="82"/>
      <c r="F245" s="82"/>
      <c r="G245" s="82"/>
      <c r="H245" s="82"/>
      <c r="I245" s="82"/>
      <c r="J245" s="82"/>
      <c r="K245" s="82"/>
      <c r="L245" s="82"/>
      <c r="M245" s="82"/>
      <c r="N245" s="82"/>
      <c r="O245" s="82"/>
      <c r="P245" s="82"/>
      <c r="Q245" s="82"/>
      <c r="R245" s="82"/>
      <c r="S245" s="82"/>
      <c r="T245" s="82"/>
      <c r="U245" s="82"/>
      <c r="V245" s="83"/>
    </row>
    <row r="246" spans="3:22" s="66" customFormat="1" ht="39" customHeight="1">
      <c r="C246" s="82"/>
      <c r="D246" s="82"/>
      <c r="E246" s="82"/>
      <c r="F246" s="82"/>
      <c r="G246" s="82"/>
      <c r="H246" s="82"/>
      <c r="I246" s="82"/>
      <c r="J246" s="82"/>
      <c r="K246" s="82"/>
      <c r="L246" s="82"/>
      <c r="M246" s="82"/>
      <c r="N246" s="82"/>
      <c r="O246" s="82"/>
      <c r="P246" s="82"/>
      <c r="Q246" s="82"/>
      <c r="R246" s="82"/>
      <c r="S246" s="82"/>
      <c r="T246" s="82"/>
      <c r="U246" s="82"/>
      <c r="V246" s="83"/>
    </row>
    <row r="247" spans="3:22" s="66" customFormat="1" ht="39" customHeight="1">
      <c r="C247" s="82"/>
      <c r="D247" s="82"/>
      <c r="E247" s="82"/>
      <c r="F247" s="82"/>
      <c r="G247" s="82"/>
      <c r="H247" s="82"/>
      <c r="I247" s="82"/>
      <c r="J247" s="82"/>
      <c r="K247" s="82"/>
      <c r="L247" s="82"/>
      <c r="M247" s="82"/>
      <c r="N247" s="82"/>
      <c r="O247" s="82"/>
      <c r="P247" s="82"/>
      <c r="Q247" s="82"/>
      <c r="R247" s="82"/>
      <c r="S247" s="82"/>
      <c r="T247" s="82"/>
      <c r="U247" s="82"/>
      <c r="V247" s="83"/>
    </row>
    <row r="248" spans="3:22" s="66" customFormat="1" ht="39" customHeight="1">
      <c r="C248" s="82"/>
      <c r="D248" s="82"/>
      <c r="E248" s="82"/>
      <c r="F248" s="82"/>
      <c r="G248" s="82"/>
      <c r="H248" s="82"/>
      <c r="I248" s="82"/>
      <c r="J248" s="82"/>
      <c r="K248" s="82"/>
      <c r="L248" s="82"/>
      <c r="M248" s="82"/>
      <c r="N248" s="82"/>
      <c r="O248" s="82"/>
      <c r="P248" s="82"/>
      <c r="Q248" s="82"/>
      <c r="R248" s="82"/>
      <c r="S248" s="82"/>
      <c r="T248" s="82"/>
      <c r="U248" s="82"/>
      <c r="V248" s="83"/>
    </row>
    <row r="249" spans="3:22" s="66" customFormat="1" ht="39" customHeight="1">
      <c r="C249" s="82"/>
      <c r="D249" s="82"/>
      <c r="E249" s="82"/>
      <c r="F249" s="82"/>
      <c r="G249" s="82"/>
      <c r="H249" s="82"/>
      <c r="I249" s="82"/>
      <c r="J249" s="82"/>
      <c r="K249" s="82"/>
      <c r="L249" s="82"/>
      <c r="M249" s="82"/>
      <c r="N249" s="82"/>
      <c r="O249" s="82"/>
      <c r="P249" s="82"/>
      <c r="Q249" s="82"/>
      <c r="R249" s="82"/>
      <c r="S249" s="82"/>
      <c r="T249" s="82"/>
      <c r="U249" s="82"/>
      <c r="V249" s="83"/>
    </row>
    <row r="250" spans="3:22" s="66" customFormat="1" ht="39" customHeight="1">
      <c r="C250" s="82"/>
      <c r="D250" s="82"/>
      <c r="E250" s="82"/>
      <c r="F250" s="82"/>
      <c r="G250" s="82"/>
      <c r="H250" s="82"/>
      <c r="I250" s="82"/>
      <c r="J250" s="82"/>
      <c r="K250" s="82"/>
      <c r="L250" s="82"/>
      <c r="M250" s="82"/>
      <c r="N250" s="82"/>
      <c r="O250" s="82"/>
      <c r="P250" s="82"/>
      <c r="Q250" s="82"/>
      <c r="R250" s="82"/>
      <c r="S250" s="82"/>
      <c r="T250" s="82"/>
      <c r="U250" s="82"/>
      <c r="V250" s="83"/>
    </row>
    <row r="251" spans="3:22" s="66" customFormat="1" ht="39" customHeight="1">
      <c r="C251" s="82"/>
      <c r="D251" s="82"/>
      <c r="E251" s="82"/>
      <c r="F251" s="82"/>
      <c r="G251" s="82"/>
      <c r="H251" s="82"/>
      <c r="I251" s="82"/>
      <c r="J251" s="82"/>
      <c r="K251" s="82"/>
      <c r="L251" s="82"/>
      <c r="M251" s="82"/>
      <c r="N251" s="82"/>
      <c r="O251" s="82"/>
      <c r="P251" s="82"/>
      <c r="Q251" s="82"/>
      <c r="R251" s="82"/>
      <c r="S251" s="82"/>
      <c r="T251" s="82"/>
      <c r="U251" s="82"/>
      <c r="V251" s="83"/>
    </row>
    <row r="252" spans="3:22" s="66" customFormat="1" ht="39" customHeight="1">
      <c r="C252" s="82"/>
      <c r="D252" s="82"/>
      <c r="E252" s="82"/>
      <c r="F252" s="82"/>
      <c r="G252" s="82"/>
      <c r="H252" s="82"/>
      <c r="I252" s="82"/>
      <c r="J252" s="82"/>
      <c r="K252" s="82"/>
      <c r="L252" s="82"/>
      <c r="M252" s="82"/>
      <c r="N252" s="82"/>
      <c r="O252" s="82"/>
      <c r="P252" s="82"/>
      <c r="Q252" s="82"/>
      <c r="R252" s="82"/>
      <c r="S252" s="82"/>
      <c r="T252" s="82"/>
      <c r="U252" s="82"/>
      <c r="V252" s="83"/>
    </row>
    <row r="253" spans="3:22" s="66" customFormat="1" ht="39" customHeight="1">
      <c r="C253" s="82"/>
      <c r="D253" s="82"/>
      <c r="E253" s="82"/>
      <c r="F253" s="82"/>
      <c r="G253" s="82"/>
      <c r="H253" s="82"/>
      <c r="I253" s="82"/>
      <c r="J253" s="82"/>
      <c r="K253" s="82"/>
      <c r="L253" s="82"/>
      <c r="M253" s="82"/>
      <c r="N253" s="82"/>
      <c r="O253" s="82"/>
      <c r="P253" s="82"/>
      <c r="Q253" s="82"/>
      <c r="R253" s="82"/>
      <c r="S253" s="82"/>
      <c r="T253" s="82"/>
      <c r="U253" s="82"/>
      <c r="V253" s="83"/>
    </row>
    <row r="254" spans="3:22" s="66" customFormat="1" ht="39" customHeight="1">
      <c r="C254" s="82"/>
      <c r="D254" s="82"/>
      <c r="E254" s="82"/>
      <c r="F254" s="82"/>
      <c r="G254" s="82"/>
      <c r="H254" s="82"/>
      <c r="I254" s="82"/>
      <c r="J254" s="82"/>
      <c r="K254" s="82"/>
      <c r="L254" s="82"/>
      <c r="M254" s="82"/>
      <c r="N254" s="82"/>
      <c r="O254" s="82"/>
      <c r="P254" s="82"/>
      <c r="Q254" s="82"/>
      <c r="R254" s="82"/>
      <c r="S254" s="82"/>
      <c r="T254" s="82"/>
      <c r="U254" s="82"/>
      <c r="V254" s="83"/>
    </row>
    <row r="255" spans="3:22" s="66" customFormat="1" ht="39" customHeight="1">
      <c r="C255" s="82"/>
      <c r="D255" s="82"/>
      <c r="E255" s="82"/>
      <c r="F255" s="82"/>
      <c r="G255" s="82"/>
      <c r="H255" s="82"/>
      <c r="I255" s="82"/>
      <c r="J255" s="82"/>
      <c r="K255" s="82"/>
      <c r="L255" s="82"/>
      <c r="M255" s="82"/>
      <c r="N255" s="82"/>
      <c r="O255" s="82"/>
      <c r="P255" s="82"/>
      <c r="Q255" s="82"/>
      <c r="R255" s="82"/>
      <c r="S255" s="82"/>
      <c r="T255" s="82"/>
      <c r="U255" s="82"/>
      <c r="V255" s="83"/>
    </row>
    <row r="256" spans="3:22" s="66" customFormat="1" ht="39" customHeight="1">
      <c r="C256" s="82"/>
      <c r="D256" s="82"/>
      <c r="E256" s="82"/>
      <c r="F256" s="82"/>
      <c r="G256" s="82"/>
      <c r="H256" s="82"/>
      <c r="I256" s="82"/>
      <c r="J256" s="82"/>
      <c r="K256" s="82"/>
      <c r="L256" s="82"/>
      <c r="M256" s="82"/>
      <c r="N256" s="82"/>
      <c r="O256" s="82"/>
      <c r="P256" s="82"/>
      <c r="Q256" s="82"/>
      <c r="R256" s="82"/>
      <c r="S256" s="82"/>
      <c r="T256" s="82"/>
      <c r="U256" s="82"/>
      <c r="V256" s="83"/>
    </row>
    <row r="257" spans="3:22" s="66" customFormat="1" ht="39" customHeight="1">
      <c r="C257" s="82"/>
      <c r="D257" s="82"/>
      <c r="E257" s="82"/>
      <c r="F257" s="82"/>
      <c r="G257" s="82"/>
      <c r="H257" s="82"/>
      <c r="I257" s="82"/>
      <c r="J257" s="82"/>
      <c r="K257" s="82"/>
      <c r="L257" s="82"/>
      <c r="M257" s="82"/>
      <c r="N257" s="82"/>
      <c r="O257" s="82"/>
      <c r="P257" s="82"/>
      <c r="Q257" s="82"/>
      <c r="R257" s="82"/>
      <c r="S257" s="82"/>
      <c r="T257" s="82"/>
      <c r="U257" s="82"/>
      <c r="V257" s="83"/>
    </row>
    <row r="258" spans="3:22" s="66" customFormat="1" ht="39" customHeight="1">
      <c r="C258" s="82"/>
      <c r="D258" s="82"/>
      <c r="E258" s="82"/>
      <c r="F258" s="82"/>
      <c r="G258" s="82"/>
      <c r="H258" s="82"/>
      <c r="I258" s="82"/>
      <c r="J258" s="82"/>
      <c r="K258" s="82"/>
      <c r="L258" s="82"/>
      <c r="M258" s="82"/>
      <c r="N258" s="82"/>
      <c r="O258" s="82"/>
      <c r="P258" s="82"/>
      <c r="Q258" s="82"/>
      <c r="R258" s="82"/>
      <c r="S258" s="82"/>
      <c r="T258" s="82"/>
      <c r="U258" s="82"/>
      <c r="V258" s="83"/>
    </row>
    <row r="259" spans="3:22" s="66" customFormat="1" ht="39" customHeight="1">
      <c r="C259" s="82"/>
      <c r="D259" s="82"/>
      <c r="E259" s="82"/>
      <c r="F259" s="82"/>
      <c r="G259" s="82"/>
      <c r="H259" s="82"/>
      <c r="I259" s="82"/>
      <c r="J259" s="82"/>
      <c r="K259" s="82"/>
      <c r="L259" s="82"/>
      <c r="M259" s="82"/>
      <c r="N259" s="82"/>
      <c r="O259" s="82"/>
      <c r="P259" s="82"/>
      <c r="Q259" s="82"/>
      <c r="R259" s="82"/>
      <c r="S259" s="82"/>
      <c r="T259" s="82"/>
      <c r="U259" s="82"/>
      <c r="V259" s="83"/>
    </row>
    <row r="260" spans="3:22" s="66" customFormat="1" ht="39" customHeight="1">
      <c r="C260" s="82"/>
      <c r="D260" s="82"/>
      <c r="E260" s="82"/>
      <c r="F260" s="82"/>
      <c r="G260" s="82"/>
      <c r="H260" s="82"/>
      <c r="I260" s="82"/>
      <c r="J260" s="82"/>
      <c r="K260" s="82"/>
      <c r="L260" s="82"/>
      <c r="M260" s="82"/>
      <c r="N260" s="82"/>
      <c r="O260" s="82"/>
      <c r="P260" s="82"/>
      <c r="Q260" s="82"/>
      <c r="R260" s="82"/>
      <c r="S260" s="82"/>
      <c r="T260" s="82"/>
      <c r="U260" s="82"/>
      <c r="V260" s="83"/>
    </row>
    <row r="261" spans="3:22" s="66" customFormat="1" ht="39" customHeight="1">
      <c r="C261" s="82"/>
      <c r="D261" s="82"/>
      <c r="E261" s="82"/>
      <c r="F261" s="82"/>
      <c r="G261" s="82"/>
      <c r="H261" s="82"/>
      <c r="I261" s="82"/>
      <c r="J261" s="82"/>
      <c r="K261" s="82"/>
      <c r="L261" s="82"/>
      <c r="M261" s="82"/>
      <c r="N261" s="82"/>
      <c r="O261" s="82"/>
      <c r="P261" s="82"/>
      <c r="Q261" s="82"/>
      <c r="R261" s="82"/>
      <c r="S261" s="82"/>
      <c r="T261" s="82"/>
      <c r="U261" s="82"/>
      <c r="V261" s="83"/>
    </row>
    <row r="262" spans="3:22" s="66" customFormat="1" ht="39" customHeight="1">
      <c r="C262" s="82"/>
      <c r="D262" s="82"/>
      <c r="E262" s="82"/>
      <c r="F262" s="82"/>
      <c r="G262" s="82"/>
      <c r="H262" s="82"/>
      <c r="I262" s="82"/>
      <c r="J262" s="82"/>
      <c r="K262" s="82"/>
      <c r="L262" s="82"/>
      <c r="M262" s="82"/>
      <c r="N262" s="82"/>
      <c r="O262" s="82"/>
      <c r="P262" s="82"/>
      <c r="Q262" s="82"/>
      <c r="R262" s="82"/>
      <c r="S262" s="82"/>
      <c r="T262" s="82"/>
      <c r="U262" s="82"/>
      <c r="V262" s="83"/>
    </row>
    <row r="263" spans="3:22" s="66" customFormat="1" ht="39" customHeight="1">
      <c r="C263" s="82"/>
      <c r="D263" s="82"/>
      <c r="E263" s="82"/>
      <c r="F263" s="82"/>
      <c r="G263" s="82"/>
      <c r="H263" s="82"/>
      <c r="I263" s="82"/>
      <c r="J263" s="82"/>
      <c r="K263" s="82"/>
      <c r="L263" s="82"/>
      <c r="M263" s="82"/>
      <c r="N263" s="82"/>
      <c r="O263" s="82"/>
      <c r="P263" s="82"/>
      <c r="Q263" s="82"/>
      <c r="R263" s="82"/>
      <c r="S263" s="82"/>
      <c r="T263" s="82"/>
      <c r="U263" s="82"/>
      <c r="V263" s="83"/>
    </row>
    <row r="264" spans="3:22" s="66" customFormat="1" ht="39" customHeight="1">
      <c r="C264" s="82"/>
      <c r="D264" s="82"/>
      <c r="E264" s="82"/>
      <c r="F264" s="82"/>
      <c r="G264" s="82"/>
      <c r="H264" s="82"/>
      <c r="I264" s="82"/>
      <c r="J264" s="82"/>
      <c r="K264" s="82"/>
      <c r="L264" s="82"/>
      <c r="M264" s="82"/>
      <c r="N264" s="82"/>
      <c r="O264" s="82"/>
      <c r="P264" s="82"/>
      <c r="Q264" s="82"/>
      <c r="R264" s="82"/>
      <c r="S264" s="82"/>
      <c r="T264" s="82"/>
      <c r="U264" s="82"/>
      <c r="V264" s="83"/>
    </row>
    <row r="265" spans="3:22" s="66" customFormat="1" ht="39" customHeight="1">
      <c r="C265" s="82"/>
      <c r="D265" s="82"/>
      <c r="E265" s="82"/>
      <c r="F265" s="82"/>
      <c r="G265" s="82"/>
      <c r="H265" s="82"/>
      <c r="I265" s="82"/>
      <c r="J265" s="82"/>
      <c r="K265" s="82"/>
      <c r="L265" s="82"/>
      <c r="M265" s="82"/>
      <c r="N265" s="82"/>
      <c r="O265" s="82"/>
      <c r="P265" s="82"/>
      <c r="Q265" s="82"/>
      <c r="R265" s="82"/>
      <c r="S265" s="82"/>
      <c r="T265" s="82"/>
      <c r="U265" s="82"/>
      <c r="V265" s="83"/>
    </row>
    <row r="266" spans="3:22" s="66" customFormat="1" ht="39" customHeight="1">
      <c r="C266" s="82"/>
      <c r="D266" s="82"/>
      <c r="E266" s="82"/>
      <c r="F266" s="82"/>
      <c r="G266" s="82"/>
      <c r="H266" s="82"/>
      <c r="I266" s="82"/>
      <c r="J266" s="82"/>
      <c r="K266" s="82"/>
      <c r="L266" s="82"/>
      <c r="M266" s="82"/>
      <c r="N266" s="82"/>
      <c r="O266" s="82"/>
      <c r="P266" s="82"/>
      <c r="Q266" s="82"/>
      <c r="R266" s="82"/>
      <c r="S266" s="82"/>
      <c r="T266" s="82"/>
      <c r="U266" s="82"/>
      <c r="V266" s="83"/>
    </row>
    <row r="267" spans="3:22" s="66" customFormat="1" ht="39" customHeight="1">
      <c r="C267" s="82"/>
      <c r="D267" s="82"/>
      <c r="E267" s="82"/>
      <c r="F267" s="82"/>
      <c r="G267" s="82"/>
      <c r="H267" s="82"/>
      <c r="I267" s="82"/>
      <c r="J267" s="82"/>
      <c r="K267" s="82"/>
      <c r="L267" s="82"/>
      <c r="M267" s="82"/>
      <c r="N267" s="82"/>
      <c r="O267" s="82"/>
      <c r="P267" s="82"/>
      <c r="Q267" s="82"/>
      <c r="R267" s="82"/>
      <c r="S267" s="82"/>
      <c r="T267" s="82"/>
      <c r="U267" s="82"/>
      <c r="V267" s="83"/>
    </row>
    <row r="268" spans="3:22" s="66" customFormat="1" ht="39" customHeight="1">
      <c r="C268" s="82"/>
      <c r="D268" s="82"/>
      <c r="E268" s="82"/>
      <c r="F268" s="82"/>
      <c r="G268" s="82"/>
      <c r="H268" s="82"/>
      <c r="I268" s="82"/>
      <c r="J268" s="82"/>
      <c r="K268" s="82"/>
      <c r="L268" s="82"/>
      <c r="M268" s="82"/>
      <c r="N268" s="82"/>
      <c r="O268" s="82"/>
      <c r="P268" s="82"/>
      <c r="Q268" s="82"/>
      <c r="R268" s="82"/>
      <c r="S268" s="82"/>
      <c r="T268" s="82"/>
      <c r="U268" s="82"/>
      <c r="V268" s="83"/>
    </row>
    <row r="269" spans="3:22" s="66" customFormat="1" ht="39" customHeight="1">
      <c r="C269" s="82"/>
      <c r="D269" s="82"/>
      <c r="E269" s="82"/>
      <c r="F269" s="82"/>
      <c r="G269" s="82"/>
      <c r="H269" s="82"/>
      <c r="I269" s="82"/>
      <c r="J269" s="82"/>
      <c r="K269" s="82"/>
      <c r="L269" s="82"/>
      <c r="M269" s="82"/>
      <c r="N269" s="82"/>
      <c r="O269" s="82"/>
      <c r="P269" s="82"/>
      <c r="Q269" s="82"/>
      <c r="R269" s="82"/>
      <c r="S269" s="82"/>
      <c r="T269" s="82"/>
      <c r="U269" s="82"/>
      <c r="V269" s="83"/>
    </row>
    <row r="270" spans="3:22" s="66" customFormat="1" ht="39" customHeight="1">
      <c r="C270" s="82"/>
      <c r="D270" s="82"/>
      <c r="E270" s="82"/>
      <c r="F270" s="82"/>
      <c r="G270" s="82"/>
      <c r="H270" s="82"/>
      <c r="I270" s="82"/>
      <c r="J270" s="82"/>
      <c r="K270" s="82"/>
      <c r="L270" s="82"/>
      <c r="M270" s="82"/>
      <c r="N270" s="82"/>
      <c r="O270" s="82"/>
      <c r="P270" s="82"/>
      <c r="Q270" s="82"/>
      <c r="R270" s="82"/>
      <c r="S270" s="82"/>
      <c r="T270" s="82"/>
      <c r="U270" s="82"/>
      <c r="V270" s="83"/>
    </row>
    <row r="271" spans="3:22" s="66" customFormat="1" ht="39" customHeight="1">
      <c r="C271" s="82"/>
      <c r="D271" s="82"/>
      <c r="E271" s="82"/>
      <c r="F271" s="82"/>
      <c r="G271" s="82"/>
      <c r="H271" s="82"/>
      <c r="I271" s="82"/>
      <c r="J271" s="82"/>
      <c r="K271" s="82"/>
      <c r="L271" s="82"/>
      <c r="M271" s="82"/>
      <c r="N271" s="82"/>
      <c r="O271" s="82"/>
      <c r="P271" s="82"/>
      <c r="Q271" s="82"/>
      <c r="R271" s="82"/>
      <c r="S271" s="82"/>
      <c r="T271" s="82"/>
      <c r="U271" s="82"/>
      <c r="V271" s="83"/>
    </row>
    <row r="272" spans="3:22" s="66" customFormat="1" ht="39" customHeight="1">
      <c r="C272" s="82"/>
      <c r="D272" s="82"/>
      <c r="E272" s="82"/>
      <c r="F272" s="82"/>
      <c r="G272" s="82"/>
      <c r="H272" s="82"/>
      <c r="I272" s="82"/>
      <c r="J272" s="82"/>
      <c r="K272" s="82"/>
      <c r="L272" s="82"/>
      <c r="M272" s="82"/>
      <c r="N272" s="82"/>
      <c r="O272" s="82"/>
      <c r="P272" s="82"/>
      <c r="Q272" s="82"/>
      <c r="R272" s="82"/>
      <c r="S272" s="82"/>
      <c r="T272" s="82"/>
      <c r="U272" s="82"/>
      <c r="V272" s="83"/>
    </row>
    <row r="273" spans="3:22" s="66" customFormat="1" ht="39" customHeight="1">
      <c r="C273" s="82"/>
      <c r="D273" s="82"/>
      <c r="E273" s="82"/>
      <c r="F273" s="82"/>
      <c r="G273" s="82"/>
      <c r="H273" s="82"/>
      <c r="I273" s="82"/>
      <c r="J273" s="82"/>
      <c r="K273" s="82"/>
      <c r="L273" s="82"/>
      <c r="M273" s="82"/>
      <c r="N273" s="82"/>
      <c r="O273" s="82"/>
      <c r="P273" s="82"/>
      <c r="Q273" s="82"/>
      <c r="R273" s="82"/>
      <c r="S273" s="82"/>
      <c r="T273" s="82"/>
      <c r="U273" s="82"/>
      <c r="V273" s="83"/>
    </row>
    <row r="274" spans="3:22" s="66" customFormat="1" ht="39" customHeight="1">
      <c r="C274" s="82"/>
      <c r="D274" s="82"/>
      <c r="E274" s="82"/>
      <c r="F274" s="82"/>
      <c r="G274" s="82"/>
      <c r="H274" s="82"/>
      <c r="I274" s="82"/>
      <c r="J274" s="82"/>
      <c r="K274" s="82"/>
      <c r="L274" s="82"/>
      <c r="M274" s="82"/>
      <c r="N274" s="82"/>
      <c r="O274" s="82"/>
      <c r="P274" s="82"/>
      <c r="Q274" s="82"/>
      <c r="R274" s="82"/>
      <c r="S274" s="82"/>
      <c r="T274" s="82"/>
      <c r="U274" s="82"/>
      <c r="V274" s="83"/>
    </row>
    <row r="275" spans="3:22" s="66" customFormat="1" ht="39" customHeight="1">
      <c r="C275" s="82"/>
      <c r="D275" s="82"/>
      <c r="E275" s="82"/>
      <c r="F275" s="82"/>
      <c r="G275" s="82"/>
      <c r="H275" s="82"/>
      <c r="I275" s="82"/>
      <c r="J275" s="82"/>
      <c r="K275" s="82"/>
      <c r="L275" s="82"/>
      <c r="M275" s="82"/>
      <c r="N275" s="82"/>
      <c r="O275" s="82"/>
      <c r="P275" s="82"/>
      <c r="Q275" s="82"/>
      <c r="R275" s="82"/>
      <c r="S275" s="82"/>
      <c r="T275" s="82"/>
      <c r="U275" s="82"/>
      <c r="V275" s="83"/>
    </row>
    <row r="276" spans="3:22" s="66" customFormat="1" ht="39" customHeight="1">
      <c r="C276" s="82"/>
      <c r="D276" s="82"/>
      <c r="E276" s="82"/>
      <c r="F276" s="82"/>
      <c r="G276" s="82"/>
      <c r="H276" s="82"/>
      <c r="I276" s="82"/>
      <c r="J276" s="82"/>
      <c r="K276" s="82"/>
      <c r="L276" s="82"/>
      <c r="M276" s="82"/>
      <c r="N276" s="82"/>
      <c r="O276" s="82"/>
      <c r="P276" s="82"/>
      <c r="Q276" s="82"/>
      <c r="R276" s="82"/>
      <c r="S276" s="82"/>
      <c r="T276" s="82"/>
      <c r="U276" s="82"/>
      <c r="V276" s="83"/>
    </row>
    <row r="277" spans="3:22" s="66" customFormat="1" ht="39" customHeight="1">
      <c r="C277" s="82"/>
      <c r="D277" s="82"/>
      <c r="E277" s="82"/>
      <c r="F277" s="82"/>
      <c r="G277" s="82"/>
      <c r="H277" s="82"/>
      <c r="I277" s="82"/>
      <c r="J277" s="82"/>
      <c r="K277" s="82"/>
      <c r="L277" s="82"/>
      <c r="M277" s="82"/>
      <c r="N277" s="82"/>
      <c r="O277" s="82"/>
      <c r="P277" s="82"/>
      <c r="Q277" s="82"/>
      <c r="R277" s="82"/>
      <c r="S277" s="82"/>
      <c r="T277" s="82"/>
      <c r="U277" s="82"/>
      <c r="V277" s="83"/>
    </row>
    <row r="278" spans="3:22" s="66" customFormat="1" ht="39" customHeight="1">
      <c r="C278" s="82"/>
      <c r="D278" s="82"/>
      <c r="E278" s="82"/>
      <c r="F278" s="82"/>
      <c r="G278" s="82"/>
      <c r="H278" s="82"/>
      <c r="I278" s="82"/>
      <c r="J278" s="82"/>
      <c r="K278" s="82"/>
      <c r="L278" s="82"/>
      <c r="M278" s="82"/>
      <c r="N278" s="82"/>
      <c r="O278" s="82"/>
      <c r="P278" s="82"/>
      <c r="Q278" s="82"/>
      <c r="R278" s="82"/>
      <c r="S278" s="82"/>
      <c r="T278" s="82"/>
      <c r="U278" s="82"/>
      <c r="V278" s="83"/>
    </row>
    <row r="279" spans="3:22" s="66" customFormat="1" ht="39" customHeight="1">
      <c r="C279" s="82"/>
      <c r="D279" s="82"/>
      <c r="E279" s="82"/>
      <c r="F279" s="82"/>
      <c r="G279" s="82"/>
      <c r="H279" s="82"/>
      <c r="I279" s="82"/>
      <c r="J279" s="82"/>
      <c r="K279" s="82"/>
      <c r="L279" s="82"/>
      <c r="M279" s="82"/>
      <c r="N279" s="82"/>
      <c r="O279" s="82"/>
      <c r="P279" s="82"/>
      <c r="Q279" s="82"/>
      <c r="R279" s="82"/>
      <c r="S279" s="82"/>
      <c r="T279" s="82"/>
      <c r="U279" s="82"/>
      <c r="V279" s="83"/>
    </row>
    <row r="280" spans="3:22" s="66" customFormat="1" ht="39" customHeight="1">
      <c r="C280" s="82"/>
      <c r="D280" s="82"/>
      <c r="E280" s="82"/>
      <c r="F280" s="82"/>
      <c r="G280" s="82"/>
      <c r="H280" s="82"/>
      <c r="I280" s="82"/>
      <c r="J280" s="82"/>
      <c r="K280" s="82"/>
      <c r="L280" s="82"/>
      <c r="M280" s="82"/>
      <c r="N280" s="82"/>
      <c r="O280" s="82"/>
      <c r="P280" s="82"/>
      <c r="Q280" s="82"/>
      <c r="R280" s="82"/>
      <c r="S280" s="82"/>
      <c r="T280" s="82"/>
      <c r="U280" s="82"/>
      <c r="V280" s="83"/>
    </row>
    <row r="281" spans="3:22" s="66" customFormat="1" ht="39" customHeight="1">
      <c r="C281" s="82"/>
      <c r="D281" s="82"/>
      <c r="E281" s="82"/>
      <c r="F281" s="82"/>
      <c r="G281" s="82"/>
      <c r="H281" s="82"/>
      <c r="I281" s="82"/>
      <c r="J281" s="82"/>
      <c r="K281" s="82"/>
      <c r="L281" s="82"/>
      <c r="M281" s="82"/>
      <c r="N281" s="82"/>
      <c r="O281" s="82"/>
      <c r="P281" s="82"/>
      <c r="Q281" s="82"/>
      <c r="R281" s="82"/>
      <c r="S281" s="82"/>
      <c r="T281" s="82"/>
      <c r="U281" s="82"/>
      <c r="V281" s="83"/>
    </row>
    <row r="282" spans="3:22" s="66" customFormat="1" ht="39" customHeight="1">
      <c r="C282" s="82"/>
      <c r="D282" s="82"/>
      <c r="E282" s="82"/>
      <c r="F282" s="82"/>
      <c r="G282" s="82"/>
      <c r="H282" s="82"/>
      <c r="I282" s="82"/>
      <c r="J282" s="82"/>
      <c r="K282" s="82"/>
      <c r="L282" s="82"/>
      <c r="M282" s="82"/>
      <c r="N282" s="82"/>
      <c r="O282" s="82"/>
      <c r="P282" s="82"/>
      <c r="Q282" s="82"/>
      <c r="R282" s="82"/>
      <c r="S282" s="82"/>
      <c r="T282" s="82"/>
      <c r="U282" s="82"/>
      <c r="V282" s="83"/>
    </row>
    <row r="283" spans="3:22" s="66" customFormat="1" ht="39" customHeight="1">
      <c r="C283" s="82"/>
      <c r="D283" s="82"/>
      <c r="E283" s="82"/>
      <c r="F283" s="82"/>
      <c r="G283" s="82"/>
      <c r="H283" s="82"/>
      <c r="I283" s="82"/>
      <c r="J283" s="82"/>
      <c r="K283" s="82"/>
      <c r="L283" s="82"/>
      <c r="M283" s="82"/>
      <c r="N283" s="82"/>
      <c r="O283" s="82"/>
      <c r="P283" s="82"/>
      <c r="Q283" s="82"/>
      <c r="R283" s="82"/>
      <c r="S283" s="82"/>
      <c r="T283" s="82"/>
      <c r="U283" s="82"/>
      <c r="V283" s="83"/>
    </row>
    <row r="284" spans="3:22" s="66" customFormat="1" ht="39" customHeight="1">
      <c r="C284" s="82"/>
      <c r="D284" s="82"/>
      <c r="E284" s="82"/>
      <c r="F284" s="82"/>
      <c r="G284" s="82"/>
      <c r="H284" s="82"/>
      <c r="I284" s="82"/>
      <c r="J284" s="82"/>
      <c r="K284" s="82"/>
      <c r="L284" s="82"/>
      <c r="M284" s="82"/>
      <c r="N284" s="82"/>
      <c r="O284" s="82"/>
      <c r="P284" s="82"/>
      <c r="Q284" s="82"/>
      <c r="R284" s="82"/>
      <c r="S284" s="82"/>
      <c r="T284" s="82"/>
      <c r="U284" s="82"/>
      <c r="V284" s="83"/>
    </row>
    <row r="285" spans="3:22" s="66" customFormat="1" ht="39" customHeight="1">
      <c r="C285" s="82"/>
      <c r="D285" s="82"/>
      <c r="E285" s="82"/>
      <c r="F285" s="82"/>
      <c r="G285" s="82"/>
      <c r="H285" s="82"/>
      <c r="I285" s="82"/>
      <c r="J285" s="82"/>
      <c r="K285" s="82"/>
      <c r="L285" s="82"/>
      <c r="M285" s="82"/>
      <c r="N285" s="82"/>
      <c r="O285" s="82"/>
      <c r="P285" s="82"/>
      <c r="Q285" s="82"/>
      <c r="R285" s="82"/>
      <c r="S285" s="82"/>
      <c r="T285" s="82"/>
      <c r="U285" s="82"/>
      <c r="V285" s="83"/>
    </row>
    <row r="286" spans="3:22" s="66" customFormat="1" ht="39" customHeight="1">
      <c r="C286" s="82"/>
      <c r="D286" s="82"/>
      <c r="E286" s="82"/>
      <c r="F286" s="82"/>
      <c r="G286" s="82"/>
      <c r="H286" s="82"/>
      <c r="I286" s="82"/>
      <c r="J286" s="82"/>
      <c r="K286" s="82"/>
      <c r="L286" s="82"/>
      <c r="M286" s="82"/>
      <c r="N286" s="82"/>
      <c r="O286" s="82"/>
      <c r="P286" s="82"/>
      <c r="Q286" s="82"/>
      <c r="R286" s="82"/>
      <c r="S286" s="82"/>
      <c r="T286" s="82"/>
      <c r="U286" s="82"/>
      <c r="V286" s="83"/>
    </row>
    <row r="287" spans="3:22" s="66" customFormat="1" ht="39" customHeight="1">
      <c r="C287" s="82"/>
      <c r="D287" s="82"/>
      <c r="E287" s="82"/>
      <c r="F287" s="82"/>
      <c r="G287" s="82"/>
      <c r="H287" s="82"/>
      <c r="I287" s="82"/>
      <c r="J287" s="82"/>
      <c r="K287" s="82"/>
      <c r="L287" s="82"/>
      <c r="M287" s="82"/>
      <c r="N287" s="82"/>
      <c r="O287" s="82"/>
      <c r="P287" s="82"/>
      <c r="Q287" s="82"/>
      <c r="R287" s="82"/>
      <c r="S287" s="82"/>
      <c r="T287" s="82"/>
      <c r="U287" s="82"/>
      <c r="V287" s="83"/>
    </row>
    <row r="288" spans="3:22" s="66" customFormat="1" ht="39" customHeight="1">
      <c r="C288" s="82"/>
      <c r="D288" s="82"/>
      <c r="E288" s="82"/>
      <c r="F288" s="82"/>
      <c r="G288" s="82"/>
      <c r="H288" s="82"/>
      <c r="I288" s="82"/>
      <c r="J288" s="82"/>
      <c r="K288" s="82"/>
      <c r="L288" s="82"/>
      <c r="M288" s="82"/>
      <c r="N288" s="82"/>
      <c r="O288" s="82"/>
      <c r="P288" s="82"/>
      <c r="Q288" s="82"/>
      <c r="R288" s="82"/>
      <c r="S288" s="82"/>
      <c r="T288" s="82"/>
      <c r="U288" s="82"/>
      <c r="V288" s="83"/>
    </row>
    <row r="289" spans="3:22" s="66" customFormat="1" ht="39" customHeight="1">
      <c r="C289" s="82"/>
      <c r="D289" s="82"/>
      <c r="E289" s="82"/>
      <c r="F289" s="82"/>
      <c r="G289" s="82"/>
      <c r="H289" s="82"/>
      <c r="I289" s="82"/>
      <c r="J289" s="82"/>
      <c r="K289" s="82"/>
      <c r="L289" s="82"/>
      <c r="M289" s="82"/>
      <c r="N289" s="82"/>
      <c r="O289" s="82"/>
      <c r="P289" s="82"/>
      <c r="Q289" s="82"/>
      <c r="R289" s="82"/>
      <c r="S289" s="82"/>
      <c r="T289" s="82"/>
      <c r="U289" s="82"/>
      <c r="V289" s="83"/>
    </row>
    <row r="290" spans="3:22" s="66" customFormat="1" ht="39" customHeight="1">
      <c r="C290" s="82"/>
      <c r="D290" s="82"/>
      <c r="E290" s="82"/>
      <c r="F290" s="82"/>
      <c r="G290" s="82"/>
      <c r="H290" s="82"/>
      <c r="I290" s="82"/>
      <c r="J290" s="82"/>
      <c r="K290" s="82"/>
      <c r="L290" s="82"/>
      <c r="M290" s="82"/>
      <c r="N290" s="82"/>
      <c r="O290" s="82"/>
      <c r="P290" s="82"/>
      <c r="Q290" s="82"/>
      <c r="R290" s="82"/>
      <c r="S290" s="82"/>
      <c r="T290" s="82"/>
      <c r="U290" s="82"/>
      <c r="V290" s="83"/>
    </row>
    <row r="291" spans="3:22" s="66" customFormat="1" ht="39" customHeight="1">
      <c r="C291" s="82"/>
      <c r="D291" s="82"/>
      <c r="E291" s="82"/>
      <c r="F291" s="82"/>
      <c r="G291" s="82"/>
      <c r="H291" s="82"/>
      <c r="I291" s="82"/>
      <c r="J291" s="82"/>
      <c r="K291" s="82"/>
      <c r="L291" s="82"/>
      <c r="M291" s="82"/>
      <c r="N291" s="82"/>
      <c r="O291" s="82"/>
      <c r="P291" s="82"/>
      <c r="Q291" s="82"/>
      <c r="R291" s="82"/>
      <c r="S291" s="82"/>
      <c r="T291" s="82"/>
      <c r="U291" s="82"/>
      <c r="V291" s="83"/>
    </row>
    <row r="292" spans="3:22" s="66" customFormat="1" ht="39" customHeight="1">
      <c r="C292" s="82"/>
      <c r="D292" s="82"/>
      <c r="E292" s="82"/>
      <c r="F292" s="82"/>
      <c r="G292" s="82"/>
      <c r="H292" s="82"/>
      <c r="I292" s="82"/>
      <c r="J292" s="82"/>
      <c r="K292" s="82"/>
      <c r="L292" s="82"/>
      <c r="M292" s="82"/>
      <c r="N292" s="82"/>
      <c r="O292" s="82"/>
      <c r="P292" s="82"/>
      <c r="Q292" s="82"/>
      <c r="R292" s="82"/>
      <c r="S292" s="82"/>
      <c r="T292" s="82"/>
      <c r="U292" s="82"/>
      <c r="V292" s="83"/>
    </row>
    <row r="293" spans="3:22" s="66" customFormat="1" ht="39" customHeight="1">
      <c r="C293" s="82"/>
      <c r="D293" s="82"/>
      <c r="E293" s="82"/>
      <c r="F293" s="82"/>
      <c r="G293" s="82"/>
      <c r="H293" s="82"/>
      <c r="I293" s="82"/>
      <c r="J293" s="82"/>
      <c r="K293" s="82"/>
      <c r="L293" s="82"/>
      <c r="M293" s="82"/>
      <c r="N293" s="82"/>
      <c r="O293" s="82"/>
      <c r="P293" s="82"/>
      <c r="Q293" s="82"/>
      <c r="R293" s="82"/>
      <c r="S293" s="82"/>
      <c r="T293" s="82"/>
      <c r="U293" s="82"/>
      <c r="V293" s="83"/>
    </row>
    <row r="294" spans="3:22" s="66" customFormat="1" ht="39" customHeight="1">
      <c r="C294" s="82"/>
      <c r="D294" s="82"/>
      <c r="E294" s="82"/>
      <c r="F294" s="82"/>
      <c r="G294" s="82"/>
      <c r="H294" s="82"/>
      <c r="I294" s="82"/>
      <c r="J294" s="82"/>
      <c r="K294" s="82"/>
      <c r="L294" s="82"/>
      <c r="M294" s="82"/>
      <c r="N294" s="82"/>
      <c r="O294" s="82"/>
      <c r="P294" s="82"/>
      <c r="Q294" s="82"/>
      <c r="R294" s="82"/>
      <c r="S294" s="82"/>
      <c r="T294" s="82"/>
      <c r="U294" s="82"/>
      <c r="V294" s="83"/>
    </row>
    <row r="295" spans="3:22" s="66" customFormat="1" ht="39" customHeight="1">
      <c r="C295" s="82"/>
      <c r="D295" s="82"/>
      <c r="E295" s="82"/>
      <c r="F295" s="82"/>
      <c r="G295" s="82"/>
      <c r="H295" s="82"/>
      <c r="I295" s="82"/>
      <c r="J295" s="82"/>
      <c r="K295" s="82"/>
      <c r="L295" s="82"/>
      <c r="M295" s="82"/>
      <c r="N295" s="82"/>
      <c r="O295" s="82"/>
      <c r="P295" s="82"/>
      <c r="Q295" s="82"/>
      <c r="R295" s="82"/>
      <c r="S295" s="82"/>
      <c r="T295" s="82"/>
      <c r="U295" s="82"/>
      <c r="V295" s="83"/>
    </row>
    <row r="296" spans="3:22" s="66" customFormat="1" ht="39" customHeight="1">
      <c r="C296" s="82"/>
      <c r="D296" s="82"/>
      <c r="E296" s="82"/>
      <c r="F296" s="82"/>
      <c r="G296" s="82"/>
      <c r="H296" s="82"/>
      <c r="I296" s="82"/>
      <c r="J296" s="82"/>
      <c r="K296" s="82"/>
      <c r="L296" s="82"/>
      <c r="M296" s="82"/>
      <c r="N296" s="82"/>
      <c r="O296" s="82"/>
      <c r="P296" s="82"/>
      <c r="Q296" s="82"/>
      <c r="R296" s="82"/>
      <c r="S296" s="82"/>
      <c r="T296" s="82"/>
      <c r="U296" s="82"/>
      <c r="V296" s="83"/>
    </row>
    <row r="297" spans="3:22" s="66" customFormat="1" ht="39" customHeight="1">
      <c r="C297" s="82"/>
      <c r="D297" s="82"/>
      <c r="E297" s="82"/>
      <c r="F297" s="82"/>
      <c r="G297" s="82"/>
      <c r="H297" s="82"/>
      <c r="I297" s="82"/>
      <c r="J297" s="82"/>
      <c r="K297" s="82"/>
      <c r="L297" s="82"/>
      <c r="M297" s="82"/>
      <c r="N297" s="82"/>
      <c r="O297" s="82"/>
      <c r="P297" s="82"/>
      <c r="Q297" s="82"/>
      <c r="R297" s="82"/>
      <c r="S297" s="82"/>
      <c r="T297" s="82"/>
      <c r="U297" s="82"/>
      <c r="V297" s="83"/>
    </row>
    <row r="298" spans="3:22" s="66" customFormat="1" ht="39" customHeight="1">
      <c r="C298" s="82"/>
      <c r="D298" s="82"/>
      <c r="E298" s="82"/>
      <c r="F298" s="82"/>
      <c r="G298" s="82"/>
      <c r="H298" s="82"/>
      <c r="I298" s="82"/>
      <c r="J298" s="82"/>
      <c r="K298" s="82"/>
      <c r="L298" s="82"/>
      <c r="M298" s="82"/>
      <c r="N298" s="82"/>
      <c r="O298" s="82"/>
      <c r="P298" s="82"/>
      <c r="Q298" s="82"/>
      <c r="R298" s="82"/>
      <c r="S298" s="82"/>
      <c r="T298" s="82"/>
      <c r="U298" s="82"/>
      <c r="V298" s="83"/>
    </row>
    <row r="299" spans="3:22" s="66" customFormat="1" ht="39" customHeight="1">
      <c r="C299" s="82"/>
      <c r="D299" s="82"/>
      <c r="E299" s="82"/>
      <c r="F299" s="82"/>
      <c r="G299" s="82"/>
      <c r="H299" s="82"/>
      <c r="I299" s="82"/>
      <c r="J299" s="82"/>
      <c r="K299" s="82"/>
      <c r="L299" s="82"/>
      <c r="M299" s="82"/>
      <c r="N299" s="82"/>
      <c r="O299" s="82"/>
      <c r="P299" s="82"/>
      <c r="Q299" s="82"/>
      <c r="R299" s="82"/>
      <c r="S299" s="82"/>
      <c r="T299" s="82"/>
      <c r="U299" s="82"/>
      <c r="V299" s="83"/>
    </row>
    <row r="300" spans="3:22" s="66" customFormat="1" ht="39" customHeight="1">
      <c r="C300" s="82"/>
      <c r="D300" s="82"/>
      <c r="E300" s="82"/>
      <c r="F300" s="82"/>
      <c r="G300" s="82"/>
      <c r="H300" s="82"/>
      <c r="I300" s="82"/>
      <c r="J300" s="82"/>
      <c r="K300" s="82"/>
      <c r="L300" s="82"/>
      <c r="M300" s="82"/>
      <c r="N300" s="82"/>
      <c r="O300" s="82"/>
      <c r="P300" s="82"/>
      <c r="Q300" s="82"/>
      <c r="R300" s="82"/>
      <c r="S300" s="82"/>
      <c r="T300" s="82"/>
      <c r="U300" s="82"/>
      <c r="V300" s="83"/>
    </row>
    <row r="301" spans="3:22" s="66" customFormat="1" ht="39" customHeight="1">
      <c r="C301" s="82"/>
      <c r="D301" s="82"/>
      <c r="E301" s="82"/>
      <c r="F301" s="82"/>
      <c r="G301" s="82"/>
      <c r="H301" s="82"/>
      <c r="I301" s="82"/>
      <c r="J301" s="82"/>
      <c r="K301" s="82"/>
      <c r="L301" s="82"/>
      <c r="M301" s="82"/>
      <c r="N301" s="82"/>
      <c r="O301" s="82"/>
      <c r="P301" s="82"/>
      <c r="Q301" s="82"/>
      <c r="R301" s="82"/>
      <c r="S301" s="82"/>
      <c r="T301" s="82"/>
      <c r="U301" s="82"/>
      <c r="V301" s="83"/>
    </row>
    <row r="302" spans="3:22" s="66" customFormat="1" ht="39" customHeight="1">
      <c r="C302" s="82"/>
      <c r="D302" s="82"/>
      <c r="E302" s="82"/>
      <c r="F302" s="82"/>
      <c r="G302" s="82"/>
      <c r="H302" s="82"/>
      <c r="I302" s="82"/>
      <c r="J302" s="82"/>
      <c r="K302" s="82"/>
      <c r="L302" s="82"/>
      <c r="M302" s="82"/>
      <c r="N302" s="82"/>
      <c r="O302" s="82"/>
      <c r="P302" s="82"/>
      <c r="Q302" s="82"/>
      <c r="R302" s="82"/>
      <c r="S302" s="82"/>
      <c r="T302" s="82"/>
      <c r="U302" s="82"/>
      <c r="V302" s="83"/>
    </row>
    <row r="303" spans="3:22" s="66" customFormat="1" ht="39" customHeight="1">
      <c r="C303" s="82"/>
      <c r="D303" s="82"/>
      <c r="E303" s="82"/>
      <c r="F303" s="82"/>
      <c r="G303" s="82"/>
      <c r="H303" s="82"/>
      <c r="I303" s="82"/>
      <c r="J303" s="82"/>
      <c r="K303" s="82"/>
      <c r="L303" s="82"/>
      <c r="M303" s="82"/>
      <c r="N303" s="82"/>
      <c r="O303" s="82"/>
      <c r="P303" s="82"/>
      <c r="Q303" s="82"/>
      <c r="R303" s="82"/>
      <c r="S303" s="82"/>
      <c r="T303" s="82"/>
      <c r="U303" s="82"/>
      <c r="V303" s="83"/>
    </row>
    <row r="304" spans="3:22" s="66" customFormat="1" ht="39" customHeight="1">
      <c r="C304" s="82"/>
      <c r="D304" s="82"/>
      <c r="E304" s="82"/>
      <c r="F304" s="82"/>
      <c r="G304" s="82"/>
      <c r="H304" s="82"/>
      <c r="I304" s="82"/>
      <c r="J304" s="82"/>
      <c r="K304" s="82"/>
      <c r="L304" s="82"/>
      <c r="M304" s="82"/>
      <c r="N304" s="82"/>
      <c r="O304" s="82"/>
      <c r="P304" s="82"/>
      <c r="Q304" s="82"/>
      <c r="R304" s="82"/>
      <c r="S304" s="82"/>
      <c r="T304" s="82"/>
      <c r="U304" s="82"/>
      <c r="V304" s="83"/>
    </row>
    <row r="305" spans="3:22" s="66" customFormat="1" ht="39" customHeight="1">
      <c r="C305" s="82"/>
      <c r="D305" s="82"/>
      <c r="E305" s="82"/>
      <c r="F305" s="82"/>
      <c r="G305" s="82"/>
      <c r="H305" s="82"/>
      <c r="I305" s="82"/>
      <c r="J305" s="82"/>
      <c r="K305" s="82"/>
      <c r="L305" s="82"/>
      <c r="M305" s="82"/>
      <c r="N305" s="82"/>
      <c r="O305" s="82"/>
      <c r="P305" s="82"/>
      <c r="Q305" s="82"/>
      <c r="R305" s="82"/>
      <c r="S305" s="82"/>
      <c r="T305" s="82"/>
      <c r="U305" s="82"/>
      <c r="V305" s="83"/>
    </row>
    <row r="306" spans="3:22" s="66" customFormat="1" ht="39" customHeight="1">
      <c r="C306" s="82"/>
      <c r="D306" s="82"/>
      <c r="E306" s="82"/>
      <c r="F306" s="82"/>
      <c r="G306" s="82"/>
      <c r="H306" s="82"/>
      <c r="I306" s="82"/>
      <c r="J306" s="82"/>
      <c r="K306" s="82"/>
      <c r="L306" s="82"/>
      <c r="M306" s="82"/>
      <c r="N306" s="82"/>
      <c r="O306" s="82"/>
      <c r="P306" s="82"/>
      <c r="Q306" s="82"/>
      <c r="R306" s="82"/>
      <c r="S306" s="82"/>
      <c r="T306" s="82"/>
      <c r="U306" s="82"/>
      <c r="V306" s="83"/>
    </row>
    <row r="307" spans="3:22" s="66" customFormat="1" ht="39" customHeight="1">
      <c r="C307" s="82"/>
      <c r="D307" s="82"/>
      <c r="E307" s="82"/>
      <c r="F307" s="82"/>
      <c r="G307" s="82"/>
      <c r="H307" s="82"/>
      <c r="I307" s="82"/>
      <c r="J307" s="82"/>
      <c r="K307" s="82"/>
      <c r="L307" s="82"/>
      <c r="M307" s="82"/>
      <c r="N307" s="82"/>
      <c r="O307" s="82"/>
      <c r="P307" s="82"/>
      <c r="Q307" s="82"/>
      <c r="R307" s="82"/>
      <c r="S307" s="82"/>
      <c r="T307" s="82"/>
      <c r="U307" s="82"/>
      <c r="V307" s="83"/>
    </row>
    <row r="308" spans="3:22" s="66" customFormat="1" ht="39" customHeight="1">
      <c r="C308" s="82"/>
      <c r="D308" s="82"/>
      <c r="E308" s="82"/>
      <c r="F308" s="82"/>
      <c r="G308" s="82"/>
      <c r="H308" s="82"/>
      <c r="I308" s="82"/>
      <c r="J308" s="82"/>
      <c r="K308" s="82"/>
      <c r="L308" s="82"/>
      <c r="M308" s="82"/>
      <c r="N308" s="82"/>
      <c r="O308" s="82"/>
      <c r="P308" s="82"/>
      <c r="Q308" s="82"/>
      <c r="R308" s="82"/>
      <c r="S308" s="82"/>
      <c r="T308" s="82"/>
      <c r="U308" s="82"/>
      <c r="V308" s="83"/>
    </row>
    <row r="309" spans="3:22" s="66" customFormat="1" ht="39" customHeight="1">
      <c r="C309" s="82"/>
      <c r="D309" s="82"/>
      <c r="E309" s="82"/>
      <c r="F309" s="82"/>
      <c r="G309" s="82"/>
      <c r="H309" s="82"/>
      <c r="I309" s="82"/>
      <c r="J309" s="82"/>
      <c r="K309" s="82"/>
      <c r="L309" s="82"/>
      <c r="M309" s="82"/>
      <c r="N309" s="82"/>
      <c r="O309" s="82"/>
      <c r="P309" s="82"/>
      <c r="Q309" s="82"/>
      <c r="R309" s="82"/>
      <c r="S309" s="82"/>
      <c r="T309" s="82"/>
      <c r="U309" s="82"/>
      <c r="V309" s="83"/>
    </row>
    <row r="310" spans="3:22" s="66" customFormat="1" ht="39" customHeight="1">
      <c r="C310" s="82"/>
      <c r="D310" s="82"/>
      <c r="E310" s="82"/>
      <c r="F310" s="82"/>
      <c r="G310" s="82"/>
      <c r="H310" s="82"/>
      <c r="I310" s="82"/>
      <c r="J310" s="82"/>
      <c r="K310" s="82"/>
      <c r="L310" s="82"/>
      <c r="M310" s="82"/>
      <c r="N310" s="82"/>
      <c r="O310" s="82"/>
      <c r="P310" s="82"/>
      <c r="Q310" s="82"/>
      <c r="R310" s="82"/>
      <c r="S310" s="82"/>
      <c r="T310" s="82"/>
      <c r="U310" s="82"/>
      <c r="V310" s="83"/>
    </row>
    <row r="311" spans="3:22" s="66" customFormat="1" ht="39" customHeight="1">
      <c r="C311" s="82"/>
      <c r="D311" s="82"/>
      <c r="E311" s="82"/>
      <c r="F311" s="82"/>
      <c r="G311" s="82"/>
      <c r="H311" s="82"/>
      <c r="I311" s="82"/>
      <c r="J311" s="82"/>
      <c r="K311" s="82"/>
      <c r="L311" s="82"/>
      <c r="M311" s="82"/>
      <c r="N311" s="82"/>
      <c r="O311" s="82"/>
      <c r="P311" s="82"/>
      <c r="Q311" s="82"/>
      <c r="R311" s="82"/>
      <c r="S311" s="82"/>
      <c r="T311" s="82"/>
      <c r="U311" s="82"/>
      <c r="V311" s="83"/>
    </row>
    <row r="312" spans="3:22" s="66" customFormat="1" ht="39" customHeight="1">
      <c r="C312" s="82"/>
      <c r="D312" s="82"/>
      <c r="E312" s="82"/>
      <c r="F312" s="82"/>
      <c r="G312" s="82"/>
      <c r="H312" s="82"/>
      <c r="I312" s="82"/>
      <c r="J312" s="82"/>
      <c r="K312" s="82"/>
      <c r="L312" s="82"/>
      <c r="M312" s="82"/>
      <c r="N312" s="82"/>
      <c r="O312" s="82"/>
      <c r="P312" s="82"/>
      <c r="Q312" s="82"/>
      <c r="R312" s="82"/>
      <c r="S312" s="82"/>
      <c r="T312" s="82"/>
      <c r="U312" s="82"/>
      <c r="V312" s="83"/>
    </row>
    <row r="313" spans="3:22" s="66" customFormat="1" ht="39" customHeight="1">
      <c r="C313" s="82"/>
      <c r="D313" s="82"/>
      <c r="E313" s="82"/>
      <c r="F313" s="82"/>
      <c r="G313" s="82"/>
      <c r="H313" s="82"/>
      <c r="I313" s="82"/>
      <c r="J313" s="82"/>
      <c r="K313" s="82"/>
      <c r="L313" s="82"/>
      <c r="M313" s="82"/>
      <c r="N313" s="82"/>
      <c r="O313" s="82"/>
      <c r="P313" s="82"/>
      <c r="Q313" s="82"/>
      <c r="R313" s="82"/>
      <c r="S313" s="82"/>
      <c r="T313" s="82"/>
      <c r="U313" s="82"/>
      <c r="V313" s="83"/>
    </row>
    <row r="314" spans="3:22" s="66" customFormat="1" ht="39" customHeight="1">
      <c r="C314" s="82"/>
      <c r="D314" s="82"/>
      <c r="E314" s="82"/>
      <c r="F314" s="82"/>
      <c r="G314" s="82"/>
      <c r="H314" s="82"/>
      <c r="I314" s="82"/>
      <c r="J314" s="82"/>
      <c r="K314" s="82"/>
      <c r="L314" s="82"/>
      <c r="M314" s="82"/>
      <c r="N314" s="82"/>
      <c r="O314" s="82"/>
      <c r="P314" s="82"/>
      <c r="Q314" s="82"/>
      <c r="R314" s="82"/>
      <c r="S314" s="82"/>
      <c r="T314" s="82"/>
      <c r="U314" s="82"/>
      <c r="V314" s="83"/>
    </row>
    <row r="315" spans="3:22" s="66" customFormat="1" ht="39" customHeight="1">
      <c r="C315" s="82"/>
      <c r="D315" s="82"/>
      <c r="E315" s="82"/>
      <c r="F315" s="82"/>
      <c r="G315" s="82"/>
      <c r="H315" s="82"/>
      <c r="I315" s="82"/>
      <c r="J315" s="82"/>
      <c r="K315" s="82"/>
      <c r="L315" s="82"/>
      <c r="M315" s="82"/>
      <c r="N315" s="82"/>
      <c r="O315" s="82"/>
      <c r="P315" s="82"/>
      <c r="Q315" s="82"/>
      <c r="R315" s="82"/>
      <c r="S315" s="82"/>
      <c r="T315" s="82"/>
      <c r="U315" s="82"/>
      <c r="V315" s="83"/>
    </row>
    <row r="316" spans="3:22" s="66" customFormat="1" ht="39" customHeight="1">
      <c r="C316" s="82"/>
      <c r="D316" s="82"/>
      <c r="E316" s="82"/>
      <c r="F316" s="82"/>
      <c r="G316" s="82"/>
      <c r="H316" s="82"/>
      <c r="I316" s="82"/>
      <c r="J316" s="82"/>
      <c r="K316" s="82"/>
      <c r="L316" s="82"/>
      <c r="M316" s="82"/>
      <c r="N316" s="82"/>
      <c r="O316" s="82"/>
      <c r="P316" s="82"/>
      <c r="Q316" s="82"/>
      <c r="R316" s="82"/>
      <c r="S316" s="82"/>
      <c r="T316" s="82"/>
      <c r="U316" s="82"/>
      <c r="V316" s="83"/>
    </row>
    <row r="317" spans="3:22" s="66" customFormat="1" ht="39" customHeight="1">
      <c r="C317" s="82"/>
      <c r="D317" s="82"/>
      <c r="E317" s="82"/>
      <c r="F317" s="82"/>
      <c r="G317" s="82"/>
      <c r="H317" s="82"/>
      <c r="I317" s="82"/>
      <c r="J317" s="82"/>
      <c r="K317" s="82"/>
      <c r="L317" s="82"/>
      <c r="M317" s="82"/>
      <c r="N317" s="82"/>
      <c r="O317" s="82"/>
      <c r="P317" s="82"/>
      <c r="Q317" s="82"/>
      <c r="R317" s="82"/>
      <c r="S317" s="82"/>
      <c r="T317" s="82"/>
      <c r="U317" s="82"/>
      <c r="V317" s="83"/>
    </row>
    <row r="318" spans="3:22" s="66" customFormat="1" ht="39" customHeight="1">
      <c r="C318" s="82"/>
      <c r="D318" s="82"/>
      <c r="E318" s="82"/>
      <c r="F318" s="82"/>
      <c r="G318" s="82"/>
      <c r="H318" s="82"/>
      <c r="I318" s="82"/>
      <c r="J318" s="82"/>
      <c r="K318" s="82"/>
      <c r="L318" s="82"/>
      <c r="M318" s="82"/>
      <c r="N318" s="82"/>
      <c r="O318" s="82"/>
      <c r="P318" s="82"/>
      <c r="Q318" s="82"/>
      <c r="R318" s="82"/>
      <c r="S318" s="82"/>
      <c r="T318" s="82"/>
      <c r="U318" s="82"/>
      <c r="V318" s="83"/>
    </row>
    <row r="319" spans="3:22" s="66" customFormat="1" ht="39" customHeight="1">
      <c r="C319" s="82"/>
      <c r="D319" s="82"/>
      <c r="E319" s="82"/>
      <c r="F319" s="82"/>
      <c r="G319" s="82"/>
      <c r="H319" s="82"/>
      <c r="I319" s="82"/>
      <c r="J319" s="82"/>
      <c r="K319" s="82"/>
      <c r="L319" s="82"/>
      <c r="M319" s="82"/>
      <c r="N319" s="82"/>
      <c r="O319" s="82"/>
      <c r="P319" s="82"/>
      <c r="Q319" s="82"/>
      <c r="R319" s="82"/>
      <c r="S319" s="82"/>
      <c r="T319" s="82"/>
      <c r="U319" s="82"/>
      <c r="V319" s="83"/>
    </row>
    <row r="320" spans="3:22" s="66" customFormat="1" ht="39" customHeight="1">
      <c r="C320" s="82"/>
      <c r="D320" s="82"/>
      <c r="E320" s="82"/>
      <c r="F320" s="82"/>
      <c r="G320" s="82"/>
      <c r="H320" s="82"/>
      <c r="I320" s="82"/>
      <c r="J320" s="82"/>
      <c r="K320" s="82"/>
      <c r="L320" s="82"/>
      <c r="M320" s="82"/>
      <c r="N320" s="82"/>
      <c r="O320" s="82"/>
      <c r="P320" s="82"/>
      <c r="Q320" s="82"/>
      <c r="R320" s="82"/>
      <c r="S320" s="82"/>
      <c r="T320" s="82"/>
      <c r="U320" s="82"/>
      <c r="V320" s="83"/>
    </row>
    <row r="321" spans="3:22" s="66" customFormat="1" ht="39" customHeight="1">
      <c r="C321" s="82"/>
      <c r="D321" s="82"/>
      <c r="E321" s="82"/>
      <c r="F321" s="82"/>
      <c r="G321" s="82"/>
      <c r="H321" s="82"/>
      <c r="I321" s="82"/>
      <c r="J321" s="82"/>
      <c r="K321" s="82"/>
      <c r="L321" s="82"/>
      <c r="M321" s="82"/>
      <c r="N321" s="82"/>
      <c r="O321" s="82"/>
      <c r="P321" s="82"/>
      <c r="Q321" s="82"/>
      <c r="R321" s="82"/>
      <c r="S321" s="82"/>
      <c r="T321" s="82"/>
      <c r="U321" s="82"/>
      <c r="V321" s="83"/>
    </row>
    <row r="322" spans="3:22" s="66" customFormat="1" ht="39" customHeight="1">
      <c r="C322" s="82"/>
      <c r="D322" s="82"/>
      <c r="E322" s="82"/>
      <c r="F322" s="82"/>
      <c r="G322" s="82"/>
      <c r="H322" s="82"/>
      <c r="I322" s="82"/>
      <c r="J322" s="82"/>
      <c r="K322" s="82"/>
      <c r="L322" s="82"/>
      <c r="M322" s="82"/>
      <c r="N322" s="82"/>
      <c r="O322" s="82"/>
      <c r="P322" s="82"/>
      <c r="Q322" s="82"/>
      <c r="R322" s="82"/>
      <c r="S322" s="82"/>
      <c r="T322" s="82"/>
      <c r="U322" s="82"/>
      <c r="V322" s="83"/>
    </row>
    <row r="323" spans="3:22" s="66" customFormat="1" ht="39" customHeight="1">
      <c r="C323" s="82"/>
      <c r="D323" s="82"/>
      <c r="E323" s="82"/>
      <c r="F323" s="82"/>
      <c r="G323" s="82"/>
      <c r="H323" s="82"/>
      <c r="I323" s="82"/>
      <c r="J323" s="82"/>
      <c r="K323" s="82"/>
      <c r="L323" s="82"/>
      <c r="M323" s="82"/>
      <c r="N323" s="82"/>
      <c r="O323" s="82"/>
      <c r="P323" s="82"/>
      <c r="Q323" s="82"/>
      <c r="R323" s="82"/>
      <c r="S323" s="82"/>
      <c r="T323" s="82"/>
      <c r="U323" s="82"/>
      <c r="V323" s="83"/>
    </row>
    <row r="324" spans="3:22" s="66" customFormat="1" ht="39" customHeight="1">
      <c r="C324" s="82"/>
      <c r="D324" s="82"/>
      <c r="E324" s="82"/>
      <c r="F324" s="82"/>
      <c r="G324" s="82"/>
      <c r="H324" s="82"/>
      <c r="I324" s="82"/>
      <c r="J324" s="82"/>
      <c r="K324" s="82"/>
      <c r="L324" s="82"/>
      <c r="M324" s="82"/>
      <c r="N324" s="82"/>
      <c r="O324" s="82"/>
      <c r="P324" s="82"/>
      <c r="Q324" s="82"/>
      <c r="R324" s="82"/>
      <c r="S324" s="82"/>
      <c r="T324" s="82"/>
      <c r="U324" s="82"/>
      <c r="V324" s="83"/>
    </row>
    <row r="325" spans="3:22" s="66" customFormat="1" ht="39" customHeight="1">
      <c r="C325" s="82"/>
      <c r="D325" s="82"/>
      <c r="E325" s="82"/>
      <c r="F325" s="82"/>
      <c r="G325" s="82"/>
      <c r="H325" s="82"/>
      <c r="I325" s="82"/>
      <c r="J325" s="82"/>
      <c r="K325" s="82"/>
      <c r="L325" s="82"/>
      <c r="M325" s="82"/>
      <c r="N325" s="82"/>
      <c r="O325" s="82"/>
      <c r="P325" s="82"/>
      <c r="Q325" s="82"/>
      <c r="R325" s="82"/>
      <c r="S325" s="82"/>
      <c r="T325" s="82"/>
      <c r="U325" s="82"/>
      <c r="V325" s="83"/>
    </row>
    <row r="326" spans="3:22" s="66" customFormat="1" ht="39" customHeight="1">
      <c r="C326" s="82"/>
      <c r="D326" s="82"/>
      <c r="E326" s="82"/>
      <c r="F326" s="82"/>
      <c r="G326" s="82"/>
      <c r="H326" s="82"/>
      <c r="I326" s="82"/>
      <c r="J326" s="82"/>
      <c r="K326" s="82"/>
      <c r="L326" s="82"/>
      <c r="M326" s="82"/>
      <c r="N326" s="82"/>
      <c r="O326" s="82"/>
      <c r="P326" s="82"/>
      <c r="Q326" s="82"/>
      <c r="R326" s="82"/>
      <c r="S326" s="82"/>
      <c r="T326" s="82"/>
      <c r="U326" s="82"/>
      <c r="V326" s="83"/>
    </row>
    <row r="327" spans="3:22" s="66" customFormat="1" ht="39" customHeight="1">
      <c r="C327" s="82"/>
      <c r="D327" s="82"/>
      <c r="E327" s="82"/>
      <c r="F327" s="82"/>
      <c r="G327" s="82"/>
      <c r="H327" s="82"/>
      <c r="I327" s="82"/>
      <c r="J327" s="82"/>
      <c r="K327" s="82"/>
      <c r="L327" s="82"/>
      <c r="M327" s="82"/>
      <c r="N327" s="82"/>
      <c r="O327" s="82"/>
      <c r="P327" s="82"/>
      <c r="Q327" s="82"/>
      <c r="R327" s="82"/>
      <c r="S327" s="82"/>
      <c r="T327" s="82"/>
      <c r="U327" s="82"/>
      <c r="V327" s="83"/>
    </row>
    <row r="328" spans="3:22" s="66" customFormat="1" ht="39" customHeight="1">
      <c r="C328" s="82"/>
      <c r="D328" s="82"/>
      <c r="E328" s="82"/>
      <c r="F328" s="82"/>
      <c r="G328" s="82"/>
      <c r="H328" s="82"/>
      <c r="I328" s="82"/>
      <c r="J328" s="82"/>
      <c r="K328" s="82"/>
      <c r="L328" s="82"/>
      <c r="M328" s="82"/>
      <c r="N328" s="82"/>
      <c r="O328" s="82"/>
      <c r="P328" s="82"/>
      <c r="Q328" s="82"/>
      <c r="R328" s="82"/>
      <c r="S328" s="82"/>
      <c r="T328" s="82"/>
      <c r="U328" s="82"/>
      <c r="V328" s="83"/>
    </row>
    <row r="329" spans="3:22" s="66" customFormat="1" ht="39" customHeight="1">
      <c r="C329" s="82"/>
      <c r="D329" s="82"/>
      <c r="E329" s="82"/>
      <c r="F329" s="82"/>
      <c r="G329" s="82"/>
      <c r="H329" s="82"/>
      <c r="I329" s="82"/>
      <c r="J329" s="82"/>
      <c r="K329" s="82"/>
      <c r="L329" s="82"/>
      <c r="M329" s="82"/>
      <c r="N329" s="82"/>
      <c r="O329" s="82"/>
      <c r="P329" s="82"/>
      <c r="Q329" s="82"/>
      <c r="R329" s="82"/>
      <c r="S329" s="82"/>
      <c r="T329" s="82"/>
      <c r="U329" s="82"/>
      <c r="V329" s="83"/>
    </row>
    <row r="330" spans="3:22" s="66" customFormat="1" ht="39" customHeight="1">
      <c r="C330" s="82"/>
      <c r="D330" s="82"/>
      <c r="E330" s="82"/>
      <c r="F330" s="82"/>
      <c r="G330" s="82"/>
      <c r="H330" s="82"/>
      <c r="I330" s="82"/>
      <c r="J330" s="82"/>
      <c r="K330" s="82"/>
      <c r="L330" s="82"/>
      <c r="M330" s="82"/>
      <c r="N330" s="82"/>
      <c r="O330" s="82"/>
      <c r="P330" s="82"/>
      <c r="Q330" s="82"/>
      <c r="R330" s="82"/>
      <c r="S330" s="82"/>
      <c r="T330" s="82"/>
      <c r="U330" s="82"/>
      <c r="V330" s="83"/>
    </row>
    <row r="331" spans="3:22" s="66" customFormat="1" ht="39" customHeight="1">
      <c r="C331" s="82"/>
      <c r="D331" s="82"/>
      <c r="E331" s="82"/>
      <c r="F331" s="82"/>
      <c r="G331" s="82"/>
      <c r="H331" s="82"/>
      <c r="I331" s="82"/>
      <c r="J331" s="82"/>
      <c r="K331" s="82"/>
      <c r="L331" s="82"/>
      <c r="M331" s="82"/>
      <c r="N331" s="82"/>
      <c r="O331" s="82"/>
      <c r="P331" s="82"/>
      <c r="Q331" s="82"/>
      <c r="R331" s="82"/>
      <c r="S331" s="82"/>
      <c r="T331" s="82"/>
      <c r="U331" s="82"/>
      <c r="V331" s="83"/>
    </row>
    <row r="332" spans="3:22" s="66" customFormat="1" ht="39" customHeight="1">
      <c r="C332" s="82"/>
      <c r="D332" s="82"/>
      <c r="E332" s="82"/>
      <c r="F332" s="82"/>
      <c r="G332" s="82"/>
      <c r="H332" s="82"/>
      <c r="I332" s="82"/>
      <c r="J332" s="82"/>
      <c r="K332" s="82"/>
      <c r="L332" s="82"/>
      <c r="M332" s="82"/>
      <c r="N332" s="82"/>
      <c r="O332" s="82"/>
      <c r="P332" s="82"/>
      <c r="Q332" s="82"/>
      <c r="R332" s="82"/>
      <c r="S332" s="82"/>
      <c r="T332" s="82"/>
      <c r="U332" s="82"/>
      <c r="V332" s="83"/>
    </row>
    <row r="333" spans="3:22" s="66" customFormat="1" ht="39" customHeight="1">
      <c r="C333" s="82"/>
      <c r="D333" s="82"/>
      <c r="E333" s="82"/>
      <c r="F333" s="82"/>
      <c r="G333" s="82"/>
      <c r="H333" s="82"/>
      <c r="I333" s="82"/>
      <c r="J333" s="82"/>
      <c r="K333" s="82"/>
      <c r="L333" s="82"/>
      <c r="M333" s="82"/>
      <c r="N333" s="82"/>
      <c r="O333" s="82"/>
      <c r="P333" s="82"/>
      <c r="Q333" s="82"/>
      <c r="R333" s="82"/>
      <c r="S333" s="82"/>
      <c r="T333" s="82"/>
      <c r="U333" s="82"/>
      <c r="V333" s="83"/>
    </row>
    <row r="334" spans="3:22" s="66" customFormat="1" ht="39" customHeight="1">
      <c r="C334" s="82"/>
      <c r="D334" s="82"/>
      <c r="E334" s="82"/>
      <c r="F334" s="82"/>
      <c r="G334" s="82"/>
      <c r="H334" s="82"/>
      <c r="I334" s="82"/>
      <c r="J334" s="82"/>
      <c r="K334" s="82"/>
      <c r="L334" s="82"/>
      <c r="M334" s="82"/>
      <c r="N334" s="82"/>
      <c r="O334" s="82"/>
      <c r="P334" s="82"/>
      <c r="Q334" s="82"/>
      <c r="R334" s="82"/>
      <c r="S334" s="82"/>
      <c r="T334" s="82"/>
      <c r="U334" s="82"/>
      <c r="V334" s="83"/>
    </row>
    <row r="335" spans="3:22" s="66" customFormat="1" ht="39" customHeight="1">
      <c r="C335" s="82"/>
      <c r="D335" s="82"/>
      <c r="E335" s="82"/>
      <c r="F335" s="82"/>
      <c r="G335" s="82"/>
      <c r="H335" s="82"/>
      <c r="I335" s="82"/>
      <c r="J335" s="82"/>
      <c r="K335" s="82"/>
      <c r="L335" s="82"/>
      <c r="M335" s="82"/>
      <c r="N335" s="82"/>
      <c r="O335" s="82"/>
      <c r="P335" s="82"/>
      <c r="Q335" s="82"/>
      <c r="R335" s="82"/>
      <c r="S335" s="82"/>
      <c r="T335" s="82"/>
      <c r="U335" s="82"/>
      <c r="V335" s="83"/>
    </row>
    <row r="336" spans="3:22" s="66" customFormat="1" ht="39" customHeight="1">
      <c r="C336" s="82"/>
      <c r="D336" s="82"/>
      <c r="E336" s="82"/>
      <c r="F336" s="82"/>
      <c r="G336" s="82"/>
      <c r="H336" s="82"/>
      <c r="I336" s="82"/>
      <c r="J336" s="82"/>
      <c r="K336" s="82"/>
      <c r="L336" s="82"/>
      <c r="M336" s="82"/>
      <c r="N336" s="82"/>
      <c r="O336" s="82"/>
      <c r="P336" s="82"/>
      <c r="Q336" s="82"/>
      <c r="R336" s="82"/>
      <c r="S336" s="82"/>
      <c r="T336" s="82"/>
      <c r="U336" s="82"/>
      <c r="V336" s="83"/>
    </row>
    <row r="337" spans="3:22" s="66" customFormat="1" ht="39" customHeight="1">
      <c r="C337" s="82"/>
      <c r="D337" s="82"/>
      <c r="E337" s="82"/>
      <c r="F337" s="82"/>
      <c r="G337" s="82"/>
      <c r="H337" s="82"/>
      <c r="I337" s="82"/>
      <c r="J337" s="82"/>
      <c r="K337" s="82"/>
      <c r="L337" s="82"/>
      <c r="M337" s="82"/>
      <c r="N337" s="82"/>
      <c r="O337" s="82"/>
      <c r="P337" s="82"/>
      <c r="Q337" s="82"/>
      <c r="R337" s="82"/>
      <c r="S337" s="82"/>
      <c r="T337" s="82"/>
      <c r="U337" s="82"/>
      <c r="V337" s="83"/>
    </row>
    <row r="338" spans="3:22" s="66" customFormat="1" ht="39" customHeight="1">
      <c r="C338" s="82"/>
      <c r="D338" s="82"/>
      <c r="E338" s="82"/>
      <c r="F338" s="82"/>
      <c r="G338" s="82"/>
      <c r="H338" s="82"/>
      <c r="I338" s="82"/>
      <c r="J338" s="82"/>
      <c r="K338" s="82"/>
      <c r="L338" s="82"/>
      <c r="M338" s="82"/>
      <c r="N338" s="82"/>
      <c r="O338" s="82"/>
      <c r="P338" s="82"/>
      <c r="Q338" s="82"/>
      <c r="R338" s="82"/>
      <c r="S338" s="82"/>
      <c r="T338" s="82"/>
      <c r="U338" s="82"/>
      <c r="V338" s="83"/>
    </row>
    <row r="339" spans="3:22" s="66" customFormat="1" ht="39" customHeight="1">
      <c r="C339" s="82"/>
      <c r="D339" s="82"/>
      <c r="E339" s="82"/>
      <c r="F339" s="82"/>
      <c r="G339" s="82"/>
      <c r="H339" s="82"/>
      <c r="I339" s="82"/>
      <c r="J339" s="82"/>
      <c r="K339" s="82"/>
      <c r="L339" s="82"/>
      <c r="M339" s="82"/>
      <c r="N339" s="82"/>
      <c r="O339" s="82"/>
      <c r="P339" s="82"/>
      <c r="Q339" s="82"/>
      <c r="R339" s="82"/>
      <c r="S339" s="82"/>
      <c r="T339" s="82"/>
      <c r="U339" s="82"/>
      <c r="V339" s="83"/>
    </row>
    <row r="340" spans="3:22" s="66" customFormat="1" ht="39" customHeight="1">
      <c r="C340" s="82"/>
      <c r="D340" s="82"/>
      <c r="E340" s="82"/>
      <c r="F340" s="82"/>
      <c r="G340" s="82"/>
      <c r="H340" s="82"/>
      <c r="I340" s="82"/>
      <c r="J340" s="82"/>
      <c r="K340" s="82"/>
      <c r="L340" s="82"/>
      <c r="M340" s="82"/>
      <c r="N340" s="82"/>
      <c r="O340" s="82"/>
      <c r="P340" s="82"/>
      <c r="Q340" s="82"/>
      <c r="R340" s="82"/>
      <c r="S340" s="82"/>
      <c r="T340" s="82"/>
      <c r="U340" s="82"/>
      <c r="V340" s="83"/>
    </row>
    <row r="341" spans="3:22" s="66" customFormat="1" ht="39" customHeight="1">
      <c r="C341" s="82"/>
      <c r="D341" s="82"/>
      <c r="E341" s="82"/>
      <c r="F341" s="82"/>
      <c r="G341" s="82"/>
      <c r="H341" s="82"/>
      <c r="I341" s="82"/>
      <c r="J341" s="82"/>
      <c r="K341" s="82"/>
      <c r="L341" s="82"/>
      <c r="M341" s="82"/>
      <c r="N341" s="82"/>
      <c r="O341" s="82"/>
      <c r="P341" s="82"/>
      <c r="Q341" s="82"/>
      <c r="R341" s="82"/>
      <c r="S341" s="82"/>
      <c r="T341" s="82"/>
      <c r="U341" s="82"/>
      <c r="V341" s="83"/>
    </row>
    <row r="342" spans="3:22" s="66" customFormat="1" ht="39" customHeight="1">
      <c r="C342" s="82"/>
      <c r="D342" s="82"/>
      <c r="E342" s="82"/>
      <c r="F342" s="82"/>
      <c r="G342" s="82"/>
      <c r="H342" s="82"/>
      <c r="I342" s="82"/>
      <c r="J342" s="82"/>
      <c r="K342" s="82"/>
      <c r="L342" s="82"/>
      <c r="M342" s="82"/>
      <c r="N342" s="82"/>
      <c r="O342" s="82"/>
      <c r="P342" s="82"/>
      <c r="Q342" s="82"/>
      <c r="R342" s="82"/>
      <c r="S342" s="82"/>
      <c r="T342" s="82"/>
      <c r="U342" s="82"/>
      <c r="V342" s="83"/>
    </row>
    <row r="343" spans="3:22" s="66" customFormat="1" ht="39" customHeight="1">
      <c r="C343" s="82"/>
      <c r="D343" s="82"/>
      <c r="E343" s="82"/>
      <c r="F343" s="82"/>
      <c r="G343" s="82"/>
      <c r="H343" s="82"/>
      <c r="I343" s="82"/>
      <c r="J343" s="82"/>
      <c r="K343" s="82"/>
      <c r="L343" s="82"/>
      <c r="M343" s="82"/>
      <c r="N343" s="82"/>
      <c r="O343" s="82"/>
      <c r="P343" s="82"/>
      <c r="Q343" s="82"/>
      <c r="R343" s="82"/>
      <c r="S343" s="82"/>
      <c r="T343" s="82"/>
      <c r="U343" s="82"/>
      <c r="V343" s="83"/>
    </row>
    <row r="344" spans="3:22" s="66" customFormat="1" ht="39" customHeight="1">
      <c r="C344" s="82"/>
      <c r="D344" s="82"/>
      <c r="E344" s="82"/>
      <c r="F344" s="82"/>
      <c r="G344" s="82"/>
      <c r="H344" s="82"/>
      <c r="I344" s="82"/>
      <c r="J344" s="82"/>
      <c r="K344" s="82"/>
      <c r="L344" s="82"/>
      <c r="M344" s="82"/>
      <c r="N344" s="82"/>
      <c r="O344" s="82"/>
      <c r="P344" s="82"/>
      <c r="Q344" s="82"/>
      <c r="R344" s="82"/>
      <c r="S344" s="82"/>
      <c r="T344" s="82"/>
      <c r="U344" s="82"/>
      <c r="V344" s="83"/>
    </row>
    <row r="345" spans="3:22" s="66" customFormat="1" ht="39" customHeight="1">
      <c r="C345" s="82"/>
      <c r="D345" s="82"/>
      <c r="E345" s="82"/>
      <c r="F345" s="82"/>
      <c r="G345" s="82"/>
      <c r="H345" s="82"/>
      <c r="I345" s="82"/>
      <c r="J345" s="82"/>
      <c r="K345" s="82"/>
      <c r="L345" s="82"/>
      <c r="M345" s="82"/>
      <c r="N345" s="82"/>
      <c r="O345" s="82"/>
      <c r="P345" s="82"/>
      <c r="Q345" s="82"/>
      <c r="R345" s="82"/>
      <c r="S345" s="82"/>
      <c r="T345" s="82"/>
      <c r="U345" s="82"/>
      <c r="V345" s="83"/>
    </row>
    <row r="346" spans="3:22" s="66" customFormat="1" ht="39" customHeight="1">
      <c r="C346" s="82"/>
      <c r="D346" s="82"/>
      <c r="E346" s="82"/>
      <c r="F346" s="82"/>
      <c r="G346" s="82"/>
      <c r="H346" s="82"/>
      <c r="I346" s="82"/>
      <c r="J346" s="82"/>
      <c r="K346" s="82"/>
      <c r="L346" s="82"/>
      <c r="M346" s="82"/>
      <c r="N346" s="82"/>
      <c r="O346" s="82"/>
      <c r="P346" s="82"/>
      <c r="Q346" s="82"/>
      <c r="R346" s="82"/>
      <c r="S346" s="82"/>
      <c r="T346" s="82"/>
      <c r="U346" s="82"/>
      <c r="V346" s="83"/>
    </row>
    <row r="347" spans="3:22" s="66" customFormat="1" ht="39" customHeight="1">
      <c r="C347" s="82"/>
      <c r="D347" s="82"/>
      <c r="E347" s="82"/>
      <c r="F347" s="82"/>
      <c r="G347" s="82"/>
      <c r="H347" s="82"/>
      <c r="I347" s="82"/>
      <c r="J347" s="82"/>
      <c r="K347" s="82"/>
      <c r="L347" s="82"/>
      <c r="M347" s="82"/>
      <c r="N347" s="82"/>
      <c r="O347" s="82"/>
      <c r="P347" s="82"/>
      <c r="Q347" s="82"/>
      <c r="R347" s="82"/>
      <c r="S347" s="82"/>
      <c r="T347" s="82"/>
      <c r="U347" s="82"/>
      <c r="V347" s="83"/>
    </row>
    <row r="348" spans="3:22" s="66" customFormat="1" ht="39" customHeight="1">
      <c r="C348" s="82"/>
      <c r="D348" s="82"/>
      <c r="E348" s="82"/>
      <c r="F348" s="82"/>
      <c r="G348" s="82"/>
      <c r="H348" s="82"/>
      <c r="I348" s="82"/>
      <c r="J348" s="82"/>
      <c r="K348" s="82"/>
      <c r="L348" s="82"/>
      <c r="M348" s="82"/>
      <c r="N348" s="82"/>
      <c r="O348" s="82"/>
      <c r="P348" s="82"/>
      <c r="Q348" s="82"/>
      <c r="R348" s="82"/>
      <c r="S348" s="82"/>
      <c r="T348" s="82"/>
      <c r="U348" s="82"/>
      <c r="V348" s="83"/>
    </row>
    <row r="349" spans="3:22" s="66" customFormat="1" ht="39" customHeight="1">
      <c r="C349" s="82"/>
      <c r="D349" s="82"/>
      <c r="E349" s="82"/>
      <c r="F349" s="82"/>
      <c r="G349" s="82"/>
      <c r="H349" s="82"/>
      <c r="I349" s="82"/>
      <c r="J349" s="82"/>
      <c r="K349" s="82"/>
      <c r="L349" s="82"/>
      <c r="M349" s="82"/>
      <c r="N349" s="82"/>
      <c r="O349" s="82"/>
      <c r="P349" s="82"/>
      <c r="Q349" s="82"/>
      <c r="R349" s="82"/>
      <c r="S349" s="82"/>
      <c r="T349" s="82"/>
      <c r="U349" s="82"/>
      <c r="V349" s="83"/>
    </row>
    <row r="350" spans="3:22" s="66" customFormat="1" ht="39" customHeight="1">
      <c r="C350" s="82"/>
      <c r="D350" s="82"/>
      <c r="E350" s="82"/>
      <c r="F350" s="82"/>
      <c r="G350" s="82"/>
      <c r="H350" s="82"/>
      <c r="I350" s="82"/>
      <c r="J350" s="82"/>
      <c r="K350" s="82"/>
      <c r="L350" s="82"/>
      <c r="M350" s="82"/>
      <c r="N350" s="82"/>
      <c r="O350" s="82"/>
      <c r="P350" s="82"/>
      <c r="Q350" s="82"/>
      <c r="R350" s="82"/>
      <c r="S350" s="82"/>
      <c r="T350" s="82"/>
      <c r="U350" s="82"/>
      <c r="V350" s="83"/>
    </row>
    <row r="351" spans="3:22" s="66" customFormat="1" ht="39" customHeight="1">
      <c r="C351" s="82"/>
      <c r="D351" s="82"/>
      <c r="E351" s="82"/>
      <c r="F351" s="82"/>
      <c r="G351" s="82"/>
      <c r="H351" s="82"/>
      <c r="I351" s="82"/>
      <c r="J351" s="82"/>
      <c r="K351" s="82"/>
      <c r="L351" s="82"/>
      <c r="M351" s="82"/>
      <c r="N351" s="82"/>
      <c r="O351" s="82"/>
      <c r="P351" s="82"/>
      <c r="Q351" s="82"/>
      <c r="R351" s="82"/>
      <c r="S351" s="82"/>
      <c r="T351" s="82"/>
      <c r="U351" s="82"/>
      <c r="V351" s="83"/>
    </row>
    <row r="352" spans="3:22" s="66" customFormat="1" ht="39" customHeight="1">
      <c r="C352" s="82"/>
      <c r="D352" s="82"/>
      <c r="E352" s="82"/>
      <c r="F352" s="82"/>
      <c r="G352" s="82"/>
      <c r="H352" s="82"/>
      <c r="I352" s="82"/>
      <c r="J352" s="82"/>
      <c r="K352" s="82"/>
      <c r="L352" s="82"/>
      <c r="M352" s="82"/>
      <c r="N352" s="82"/>
      <c r="O352" s="82"/>
      <c r="P352" s="82"/>
      <c r="Q352" s="82"/>
      <c r="R352" s="82"/>
      <c r="S352" s="82"/>
      <c r="T352" s="82"/>
      <c r="U352" s="82"/>
      <c r="V352" s="83"/>
    </row>
    <row r="353" spans="3:22" s="66" customFormat="1" ht="39" customHeight="1">
      <c r="C353" s="82"/>
      <c r="D353" s="82"/>
      <c r="E353" s="82"/>
      <c r="F353" s="82"/>
      <c r="G353" s="82"/>
      <c r="H353" s="82"/>
      <c r="I353" s="82"/>
      <c r="J353" s="82"/>
      <c r="K353" s="82"/>
      <c r="L353" s="82"/>
      <c r="M353" s="82"/>
      <c r="N353" s="82"/>
      <c r="O353" s="82"/>
      <c r="P353" s="82"/>
      <c r="Q353" s="82"/>
      <c r="R353" s="82"/>
      <c r="S353" s="82"/>
      <c r="T353" s="82"/>
      <c r="U353" s="82"/>
      <c r="V353" s="83"/>
    </row>
    <row r="354" spans="3:22" s="66" customFormat="1" ht="39" customHeight="1">
      <c r="C354" s="82"/>
      <c r="D354" s="82"/>
      <c r="E354" s="82"/>
      <c r="F354" s="82"/>
      <c r="G354" s="82"/>
      <c r="H354" s="82"/>
      <c r="I354" s="82"/>
      <c r="J354" s="82"/>
      <c r="K354" s="82"/>
      <c r="L354" s="82"/>
      <c r="M354" s="82"/>
      <c r="N354" s="82"/>
      <c r="O354" s="82"/>
      <c r="P354" s="82"/>
      <c r="Q354" s="82"/>
      <c r="R354" s="82"/>
      <c r="S354" s="82"/>
      <c r="T354" s="82"/>
      <c r="U354" s="82"/>
      <c r="V354" s="83"/>
    </row>
    <row r="355" spans="3:22" s="66" customFormat="1" ht="39" customHeight="1">
      <c r="C355" s="82"/>
      <c r="D355" s="82"/>
      <c r="E355" s="82"/>
      <c r="F355" s="82"/>
      <c r="G355" s="82"/>
      <c r="H355" s="82"/>
      <c r="I355" s="82"/>
      <c r="J355" s="82"/>
      <c r="K355" s="82"/>
      <c r="L355" s="82"/>
      <c r="M355" s="82"/>
      <c r="N355" s="82"/>
      <c r="O355" s="82"/>
      <c r="P355" s="82"/>
      <c r="Q355" s="82"/>
      <c r="R355" s="82"/>
      <c r="S355" s="82"/>
      <c r="T355" s="82"/>
      <c r="U355" s="82"/>
      <c r="V355" s="83"/>
    </row>
    <row r="356" spans="3:22" s="66" customFormat="1" ht="39" customHeight="1">
      <c r="C356" s="82"/>
      <c r="D356" s="82"/>
      <c r="E356" s="82"/>
      <c r="F356" s="82"/>
      <c r="G356" s="82"/>
      <c r="H356" s="82"/>
      <c r="I356" s="82"/>
      <c r="J356" s="82"/>
      <c r="K356" s="82"/>
      <c r="L356" s="82"/>
      <c r="M356" s="82"/>
      <c r="N356" s="82"/>
      <c r="O356" s="82"/>
      <c r="P356" s="82"/>
      <c r="Q356" s="82"/>
      <c r="R356" s="82"/>
      <c r="S356" s="82"/>
      <c r="T356" s="82"/>
      <c r="U356" s="82"/>
      <c r="V356" s="83"/>
    </row>
    <row r="357" spans="3:22" s="66" customFormat="1" ht="39" customHeight="1">
      <c r="C357" s="82"/>
      <c r="D357" s="82"/>
      <c r="E357" s="82"/>
      <c r="F357" s="82"/>
      <c r="G357" s="82"/>
      <c r="H357" s="82"/>
      <c r="I357" s="82"/>
      <c r="J357" s="82"/>
      <c r="K357" s="82"/>
      <c r="L357" s="82"/>
      <c r="M357" s="82"/>
      <c r="N357" s="82"/>
      <c r="O357" s="82"/>
      <c r="P357" s="82"/>
      <c r="Q357" s="82"/>
      <c r="R357" s="82"/>
      <c r="S357" s="82"/>
      <c r="T357" s="82"/>
      <c r="U357" s="82"/>
      <c r="V357" s="83"/>
    </row>
    <row r="358" spans="3:22" s="66" customFormat="1" ht="39" customHeight="1">
      <c r="C358" s="82"/>
      <c r="D358" s="82"/>
      <c r="E358" s="82"/>
      <c r="F358" s="82"/>
      <c r="G358" s="82"/>
      <c r="H358" s="82"/>
      <c r="I358" s="82"/>
      <c r="J358" s="82"/>
      <c r="K358" s="82"/>
      <c r="L358" s="82"/>
      <c r="M358" s="82"/>
      <c r="N358" s="82"/>
      <c r="O358" s="82"/>
      <c r="P358" s="82"/>
      <c r="Q358" s="82"/>
      <c r="R358" s="82"/>
      <c r="S358" s="82"/>
      <c r="T358" s="82"/>
      <c r="U358" s="82"/>
      <c r="V358" s="83"/>
    </row>
    <row r="359" spans="3:22" s="66" customFormat="1" ht="39" customHeight="1">
      <c r="C359" s="82"/>
      <c r="D359" s="82"/>
      <c r="E359" s="82"/>
      <c r="F359" s="82"/>
      <c r="G359" s="82"/>
      <c r="H359" s="82"/>
      <c r="I359" s="82"/>
      <c r="J359" s="82"/>
      <c r="K359" s="82"/>
      <c r="L359" s="82"/>
      <c r="M359" s="82"/>
      <c r="N359" s="82"/>
      <c r="O359" s="82"/>
      <c r="P359" s="82"/>
      <c r="Q359" s="82"/>
      <c r="R359" s="82"/>
      <c r="S359" s="82"/>
      <c r="T359" s="82"/>
      <c r="U359" s="82"/>
      <c r="V359" s="83"/>
    </row>
    <row r="360" spans="3:22" s="66" customFormat="1" ht="39" customHeight="1">
      <c r="C360" s="82"/>
      <c r="D360" s="82"/>
      <c r="E360" s="82"/>
      <c r="F360" s="82"/>
      <c r="G360" s="82"/>
      <c r="H360" s="82"/>
      <c r="I360" s="82"/>
      <c r="J360" s="82"/>
      <c r="K360" s="82"/>
      <c r="L360" s="82"/>
      <c r="M360" s="82"/>
      <c r="N360" s="82"/>
      <c r="O360" s="82"/>
      <c r="P360" s="82"/>
      <c r="Q360" s="82"/>
      <c r="R360" s="82"/>
      <c r="S360" s="82"/>
      <c r="T360" s="82"/>
      <c r="U360" s="82"/>
      <c r="V360" s="83"/>
    </row>
    <row r="361" spans="3:22" s="66" customFormat="1" ht="39" customHeight="1">
      <c r="C361" s="82"/>
      <c r="D361" s="82"/>
      <c r="E361" s="82"/>
      <c r="F361" s="82"/>
      <c r="G361" s="82"/>
      <c r="H361" s="82"/>
      <c r="I361" s="82"/>
      <c r="J361" s="82"/>
      <c r="K361" s="82"/>
      <c r="L361" s="82"/>
      <c r="M361" s="82"/>
      <c r="N361" s="82"/>
      <c r="O361" s="82"/>
      <c r="P361" s="82"/>
      <c r="Q361" s="82"/>
      <c r="R361" s="82"/>
      <c r="S361" s="82"/>
      <c r="T361" s="82"/>
      <c r="U361" s="82"/>
      <c r="V361" s="83"/>
    </row>
    <row r="362" spans="3:22" s="66" customFormat="1" ht="39" customHeight="1">
      <c r="C362" s="82"/>
      <c r="D362" s="82"/>
      <c r="E362" s="82"/>
      <c r="F362" s="82"/>
      <c r="G362" s="82"/>
      <c r="H362" s="82"/>
      <c r="I362" s="82"/>
      <c r="J362" s="82"/>
      <c r="K362" s="82"/>
      <c r="L362" s="82"/>
      <c r="M362" s="82"/>
      <c r="N362" s="82"/>
      <c r="O362" s="82"/>
      <c r="P362" s="82"/>
      <c r="Q362" s="82"/>
      <c r="R362" s="82"/>
      <c r="S362" s="82"/>
      <c r="T362" s="82"/>
      <c r="U362" s="82"/>
      <c r="V362" s="83"/>
    </row>
    <row r="363" spans="3:22" s="66" customFormat="1" ht="39" customHeight="1">
      <c r="C363" s="82"/>
      <c r="D363" s="82"/>
      <c r="E363" s="82"/>
      <c r="F363" s="82"/>
      <c r="G363" s="82"/>
      <c r="H363" s="82"/>
      <c r="I363" s="82"/>
      <c r="J363" s="82"/>
      <c r="K363" s="82"/>
      <c r="L363" s="82"/>
      <c r="M363" s="82"/>
      <c r="N363" s="82"/>
      <c r="O363" s="82"/>
      <c r="P363" s="82"/>
      <c r="Q363" s="82"/>
      <c r="R363" s="82"/>
      <c r="S363" s="82"/>
      <c r="T363" s="82"/>
      <c r="U363" s="82"/>
      <c r="V363" s="83"/>
    </row>
    <row r="364" spans="3:22" s="66" customFormat="1" ht="39" customHeight="1">
      <c r="C364" s="82"/>
      <c r="D364" s="82"/>
      <c r="E364" s="82"/>
      <c r="F364" s="82"/>
      <c r="G364" s="82"/>
      <c r="H364" s="82"/>
      <c r="I364" s="82"/>
      <c r="J364" s="82"/>
      <c r="K364" s="82"/>
      <c r="L364" s="82"/>
      <c r="M364" s="82"/>
      <c r="N364" s="82"/>
      <c r="O364" s="82"/>
      <c r="P364" s="82"/>
      <c r="Q364" s="82"/>
      <c r="R364" s="82"/>
      <c r="S364" s="82"/>
      <c r="T364" s="82"/>
      <c r="U364" s="82"/>
      <c r="V364" s="83"/>
    </row>
    <row r="365" spans="3:22" s="66" customFormat="1" ht="39" customHeight="1">
      <c r="C365" s="82"/>
      <c r="D365" s="82"/>
      <c r="E365" s="82"/>
      <c r="F365" s="82"/>
      <c r="G365" s="82"/>
      <c r="H365" s="82"/>
      <c r="I365" s="82"/>
      <c r="J365" s="82"/>
      <c r="K365" s="82"/>
      <c r="L365" s="82"/>
      <c r="M365" s="82"/>
      <c r="N365" s="82"/>
      <c r="O365" s="82"/>
      <c r="P365" s="82"/>
      <c r="Q365" s="82"/>
      <c r="R365" s="82"/>
      <c r="S365" s="82"/>
      <c r="T365" s="82"/>
      <c r="U365" s="82"/>
      <c r="V365" s="83"/>
    </row>
    <row r="366" spans="3:22" s="66" customFormat="1" ht="39" customHeight="1">
      <c r="C366" s="82"/>
      <c r="D366" s="82"/>
      <c r="E366" s="82"/>
      <c r="F366" s="82"/>
      <c r="G366" s="82"/>
      <c r="H366" s="82"/>
      <c r="I366" s="82"/>
      <c r="J366" s="82"/>
      <c r="K366" s="82"/>
      <c r="L366" s="82"/>
      <c r="M366" s="82"/>
      <c r="N366" s="82"/>
      <c r="O366" s="82"/>
      <c r="P366" s="82"/>
      <c r="Q366" s="82"/>
      <c r="R366" s="82"/>
      <c r="S366" s="82"/>
      <c r="T366" s="82"/>
      <c r="U366" s="82"/>
      <c r="V366" s="83"/>
    </row>
    <row r="367" spans="3:22" s="66" customFormat="1" ht="39" customHeight="1">
      <c r="C367" s="82"/>
      <c r="D367" s="82"/>
      <c r="E367" s="82"/>
      <c r="F367" s="82"/>
      <c r="G367" s="82"/>
      <c r="H367" s="82"/>
      <c r="I367" s="82"/>
      <c r="J367" s="82"/>
      <c r="K367" s="82"/>
      <c r="L367" s="82"/>
      <c r="M367" s="82"/>
      <c r="N367" s="82"/>
      <c r="O367" s="82"/>
      <c r="P367" s="82"/>
      <c r="Q367" s="82"/>
      <c r="R367" s="82"/>
      <c r="S367" s="82"/>
      <c r="T367" s="82"/>
      <c r="U367" s="82"/>
      <c r="V367" s="83"/>
    </row>
    <row r="368" spans="3:22" s="66" customFormat="1" ht="39" customHeight="1">
      <c r="C368" s="82"/>
      <c r="D368" s="82"/>
      <c r="E368" s="82"/>
      <c r="F368" s="82"/>
      <c r="G368" s="82"/>
      <c r="H368" s="82"/>
      <c r="I368" s="82"/>
      <c r="J368" s="82"/>
      <c r="K368" s="82"/>
      <c r="L368" s="82"/>
      <c r="M368" s="82"/>
      <c r="N368" s="82"/>
      <c r="O368" s="82"/>
      <c r="P368" s="82"/>
      <c r="Q368" s="82"/>
      <c r="R368" s="82"/>
      <c r="S368" s="82"/>
      <c r="T368" s="82"/>
      <c r="U368" s="82"/>
      <c r="V368" s="83"/>
    </row>
    <row r="369" spans="3:22" s="66" customFormat="1" ht="39" customHeight="1">
      <c r="C369" s="82"/>
      <c r="D369" s="82"/>
      <c r="E369" s="82"/>
      <c r="F369" s="82"/>
      <c r="G369" s="82"/>
      <c r="H369" s="82"/>
      <c r="I369" s="82"/>
      <c r="J369" s="82"/>
      <c r="K369" s="82"/>
      <c r="L369" s="82"/>
      <c r="M369" s="82"/>
      <c r="N369" s="82"/>
      <c r="O369" s="82"/>
      <c r="P369" s="82"/>
      <c r="Q369" s="82"/>
      <c r="R369" s="82"/>
      <c r="S369" s="82"/>
      <c r="T369" s="82"/>
      <c r="U369" s="82"/>
      <c r="V369" s="83"/>
    </row>
    <row r="370" spans="3:22" s="66" customFormat="1" ht="39" customHeight="1">
      <c r="C370" s="82"/>
      <c r="D370" s="82"/>
      <c r="E370" s="82"/>
      <c r="F370" s="82"/>
      <c r="G370" s="82"/>
      <c r="H370" s="82"/>
      <c r="I370" s="82"/>
      <c r="J370" s="82"/>
      <c r="K370" s="82"/>
      <c r="L370" s="82"/>
      <c r="M370" s="82"/>
      <c r="N370" s="82"/>
      <c r="O370" s="82"/>
      <c r="P370" s="82"/>
      <c r="Q370" s="82"/>
      <c r="R370" s="82"/>
      <c r="S370" s="82"/>
      <c r="T370" s="82"/>
      <c r="U370" s="82"/>
      <c r="V370" s="83"/>
    </row>
    <row r="371" spans="3:22" s="66" customFormat="1" ht="39" customHeight="1">
      <c r="C371" s="82"/>
      <c r="D371" s="82"/>
      <c r="E371" s="82"/>
      <c r="F371" s="82"/>
      <c r="G371" s="82"/>
      <c r="H371" s="82"/>
      <c r="I371" s="82"/>
      <c r="J371" s="82"/>
      <c r="K371" s="82"/>
      <c r="L371" s="82"/>
      <c r="M371" s="82"/>
      <c r="N371" s="82"/>
      <c r="O371" s="82"/>
      <c r="P371" s="82"/>
      <c r="Q371" s="82"/>
      <c r="R371" s="82"/>
      <c r="S371" s="82"/>
      <c r="T371" s="82"/>
      <c r="U371" s="82"/>
      <c r="V371" s="83"/>
    </row>
    <row r="372" spans="3:22" s="66" customFormat="1" ht="39" customHeight="1">
      <c r="C372" s="82"/>
      <c r="D372" s="82"/>
      <c r="E372" s="82"/>
      <c r="F372" s="82"/>
      <c r="G372" s="82"/>
      <c r="H372" s="82"/>
      <c r="I372" s="82"/>
      <c r="J372" s="82"/>
      <c r="K372" s="82"/>
      <c r="L372" s="82"/>
      <c r="M372" s="82"/>
      <c r="N372" s="82"/>
      <c r="O372" s="82"/>
      <c r="P372" s="82"/>
      <c r="Q372" s="82"/>
      <c r="R372" s="82"/>
      <c r="S372" s="82"/>
      <c r="T372" s="82"/>
      <c r="U372" s="82"/>
      <c r="V372" s="83"/>
    </row>
    <row r="373" spans="3:22" s="66" customFormat="1" ht="39" customHeight="1">
      <c r="C373" s="82"/>
      <c r="D373" s="82"/>
      <c r="E373" s="82"/>
      <c r="F373" s="82"/>
      <c r="G373" s="82"/>
      <c r="H373" s="82"/>
      <c r="I373" s="82"/>
      <c r="J373" s="82"/>
      <c r="K373" s="82"/>
      <c r="L373" s="82"/>
      <c r="M373" s="82"/>
      <c r="N373" s="82"/>
      <c r="O373" s="82"/>
      <c r="P373" s="82"/>
      <c r="Q373" s="82"/>
      <c r="R373" s="82"/>
      <c r="S373" s="82"/>
      <c r="T373" s="82"/>
      <c r="U373" s="82"/>
      <c r="V373" s="83"/>
    </row>
    <row r="374" spans="3:22" s="66" customFormat="1" ht="39" customHeight="1">
      <c r="C374" s="82"/>
      <c r="D374" s="82"/>
      <c r="E374" s="82"/>
      <c r="F374" s="82"/>
      <c r="G374" s="82"/>
      <c r="H374" s="82"/>
      <c r="I374" s="82"/>
      <c r="J374" s="82"/>
      <c r="K374" s="82"/>
      <c r="L374" s="82"/>
      <c r="M374" s="82"/>
      <c r="N374" s="82"/>
      <c r="O374" s="82"/>
      <c r="P374" s="82"/>
      <c r="Q374" s="82"/>
      <c r="R374" s="82"/>
      <c r="S374" s="82"/>
      <c r="T374" s="82"/>
      <c r="U374" s="82"/>
      <c r="V374" s="83"/>
    </row>
    <row r="375" spans="3:22" s="66" customFormat="1" ht="39" customHeight="1">
      <c r="C375" s="82"/>
      <c r="D375" s="82"/>
      <c r="E375" s="82"/>
      <c r="F375" s="82"/>
      <c r="G375" s="82"/>
      <c r="H375" s="82"/>
      <c r="I375" s="82"/>
      <c r="J375" s="82"/>
      <c r="K375" s="82"/>
      <c r="L375" s="82"/>
      <c r="M375" s="82"/>
      <c r="N375" s="82"/>
      <c r="O375" s="82"/>
      <c r="P375" s="82"/>
      <c r="Q375" s="82"/>
      <c r="R375" s="82"/>
      <c r="S375" s="82"/>
      <c r="T375" s="82"/>
      <c r="U375" s="82"/>
      <c r="V375" s="83"/>
    </row>
    <row r="376" spans="3:22" s="66" customFormat="1" ht="39" customHeight="1">
      <c r="C376" s="82"/>
      <c r="D376" s="82"/>
      <c r="E376" s="82"/>
      <c r="F376" s="82"/>
      <c r="G376" s="82"/>
      <c r="H376" s="82"/>
      <c r="I376" s="82"/>
      <c r="J376" s="82"/>
      <c r="K376" s="82"/>
      <c r="L376" s="82"/>
      <c r="M376" s="82"/>
      <c r="N376" s="82"/>
      <c r="O376" s="82"/>
      <c r="P376" s="82"/>
      <c r="Q376" s="82"/>
      <c r="R376" s="82"/>
      <c r="S376" s="82"/>
      <c r="T376" s="82"/>
      <c r="U376" s="82"/>
      <c r="V376" s="83"/>
    </row>
    <row r="377" spans="3:22" s="66" customFormat="1" ht="39" customHeight="1">
      <c r="C377" s="82"/>
      <c r="D377" s="82"/>
      <c r="E377" s="82"/>
      <c r="F377" s="82"/>
      <c r="G377" s="82"/>
      <c r="H377" s="82"/>
      <c r="I377" s="82"/>
      <c r="J377" s="82"/>
      <c r="K377" s="82"/>
      <c r="L377" s="82"/>
      <c r="M377" s="82"/>
      <c r="N377" s="82"/>
      <c r="O377" s="82"/>
      <c r="P377" s="82"/>
      <c r="Q377" s="82"/>
      <c r="R377" s="82"/>
      <c r="S377" s="82"/>
      <c r="T377" s="82"/>
      <c r="U377" s="82"/>
      <c r="V377" s="83"/>
    </row>
    <row r="378" spans="3:22" s="66" customFormat="1" ht="39" customHeight="1">
      <c r="C378" s="82"/>
      <c r="D378" s="82"/>
      <c r="E378" s="82"/>
      <c r="F378" s="82"/>
      <c r="G378" s="82"/>
      <c r="H378" s="82"/>
      <c r="I378" s="82"/>
      <c r="J378" s="82"/>
      <c r="K378" s="82"/>
      <c r="L378" s="82"/>
      <c r="M378" s="82"/>
      <c r="N378" s="82"/>
      <c r="O378" s="82"/>
      <c r="P378" s="82"/>
      <c r="Q378" s="82"/>
      <c r="R378" s="82"/>
      <c r="S378" s="82"/>
      <c r="T378" s="82"/>
      <c r="U378" s="82"/>
      <c r="V378" s="83"/>
    </row>
    <row r="379" spans="3:22" s="66" customFormat="1" ht="39" customHeight="1">
      <c r="C379" s="82"/>
      <c r="D379" s="82"/>
      <c r="E379" s="82"/>
      <c r="F379" s="82"/>
      <c r="G379" s="82"/>
      <c r="H379" s="82"/>
      <c r="I379" s="82"/>
      <c r="J379" s="82"/>
      <c r="K379" s="82"/>
      <c r="L379" s="82"/>
      <c r="M379" s="82"/>
      <c r="N379" s="82"/>
      <c r="O379" s="82"/>
      <c r="P379" s="82"/>
      <c r="Q379" s="82"/>
      <c r="R379" s="82"/>
      <c r="S379" s="82"/>
      <c r="T379" s="82"/>
      <c r="U379" s="82"/>
      <c r="V379" s="83"/>
    </row>
    <row r="380" spans="3:22" s="66" customFormat="1" ht="39" customHeight="1">
      <c r="C380" s="82"/>
      <c r="D380" s="82"/>
      <c r="E380" s="82"/>
      <c r="F380" s="82"/>
      <c r="G380" s="82"/>
      <c r="H380" s="82"/>
      <c r="I380" s="82"/>
      <c r="J380" s="82"/>
      <c r="K380" s="82"/>
      <c r="L380" s="82"/>
      <c r="M380" s="82"/>
      <c r="N380" s="82"/>
      <c r="O380" s="82"/>
      <c r="P380" s="82"/>
      <c r="Q380" s="82"/>
      <c r="R380" s="82"/>
      <c r="S380" s="82"/>
      <c r="T380" s="82"/>
      <c r="U380" s="82"/>
      <c r="V380" s="83"/>
    </row>
    <row r="381" spans="3:22" s="66" customFormat="1" ht="39" customHeight="1">
      <c r="C381" s="82"/>
      <c r="D381" s="82"/>
      <c r="E381" s="82"/>
      <c r="F381" s="82"/>
      <c r="G381" s="82"/>
      <c r="H381" s="82"/>
      <c r="I381" s="82"/>
      <c r="J381" s="82"/>
      <c r="K381" s="82"/>
      <c r="L381" s="82"/>
      <c r="M381" s="82"/>
      <c r="N381" s="82"/>
      <c r="O381" s="82"/>
      <c r="P381" s="82"/>
      <c r="Q381" s="82"/>
      <c r="R381" s="82"/>
      <c r="S381" s="82"/>
      <c r="T381" s="82"/>
      <c r="U381" s="82"/>
      <c r="V381" s="83"/>
    </row>
    <row r="382" spans="3:22" s="66" customFormat="1" ht="39" customHeight="1">
      <c r="C382" s="82"/>
      <c r="D382" s="82"/>
      <c r="E382" s="82"/>
      <c r="F382" s="82"/>
      <c r="G382" s="82"/>
      <c r="H382" s="82"/>
      <c r="I382" s="82"/>
      <c r="J382" s="82"/>
      <c r="K382" s="82"/>
      <c r="L382" s="82"/>
      <c r="M382" s="82"/>
      <c r="N382" s="82"/>
      <c r="O382" s="82"/>
      <c r="P382" s="82"/>
      <c r="Q382" s="82"/>
      <c r="R382" s="82"/>
      <c r="S382" s="82"/>
      <c r="T382" s="82"/>
      <c r="U382" s="82"/>
      <c r="V382" s="83"/>
    </row>
    <row r="383" spans="3:22" s="66" customFormat="1" ht="39" customHeight="1">
      <c r="C383" s="82"/>
      <c r="D383" s="82"/>
      <c r="E383" s="82"/>
      <c r="F383" s="82"/>
      <c r="G383" s="82"/>
      <c r="H383" s="82"/>
      <c r="I383" s="82"/>
      <c r="J383" s="82"/>
      <c r="K383" s="82"/>
      <c r="L383" s="82"/>
      <c r="M383" s="82"/>
      <c r="N383" s="82"/>
      <c r="O383" s="82"/>
      <c r="P383" s="82"/>
      <c r="Q383" s="82"/>
      <c r="R383" s="82"/>
      <c r="S383" s="82"/>
      <c r="T383" s="82"/>
      <c r="U383" s="82"/>
      <c r="V383" s="83"/>
    </row>
    <row r="384" spans="3:22" s="66" customFormat="1" ht="39" customHeight="1">
      <c r="C384" s="82"/>
      <c r="D384" s="82"/>
      <c r="E384" s="82"/>
      <c r="F384" s="82"/>
      <c r="G384" s="82"/>
      <c r="H384" s="82"/>
      <c r="I384" s="82"/>
      <c r="J384" s="82"/>
      <c r="K384" s="82"/>
      <c r="L384" s="82"/>
      <c r="M384" s="82"/>
      <c r="N384" s="82"/>
      <c r="O384" s="82"/>
      <c r="P384" s="82"/>
      <c r="Q384" s="82"/>
      <c r="R384" s="82"/>
      <c r="S384" s="82"/>
      <c r="T384" s="82"/>
      <c r="U384" s="82"/>
      <c r="V384" s="83"/>
    </row>
    <row r="385" spans="3:22" s="66" customFormat="1" ht="39" customHeight="1">
      <c r="C385" s="82"/>
      <c r="D385" s="82"/>
      <c r="E385" s="82"/>
      <c r="F385" s="82"/>
      <c r="G385" s="82"/>
      <c r="H385" s="82"/>
      <c r="I385" s="82"/>
      <c r="J385" s="82"/>
      <c r="K385" s="82"/>
      <c r="L385" s="82"/>
      <c r="M385" s="82"/>
      <c r="N385" s="82"/>
      <c r="O385" s="82"/>
      <c r="P385" s="82"/>
      <c r="Q385" s="82"/>
      <c r="R385" s="82"/>
      <c r="S385" s="82"/>
      <c r="T385" s="82"/>
      <c r="U385" s="82"/>
      <c r="V385" s="83"/>
    </row>
    <row r="386" spans="3:22" s="66" customFormat="1" ht="39" customHeight="1">
      <c r="C386" s="82"/>
      <c r="D386" s="82"/>
      <c r="E386" s="82"/>
      <c r="F386" s="82"/>
      <c r="G386" s="82"/>
      <c r="H386" s="82"/>
      <c r="I386" s="82"/>
      <c r="J386" s="82"/>
      <c r="K386" s="82"/>
      <c r="L386" s="82"/>
      <c r="M386" s="82"/>
      <c r="N386" s="82"/>
      <c r="O386" s="82"/>
      <c r="P386" s="82"/>
      <c r="Q386" s="82"/>
      <c r="R386" s="82"/>
      <c r="S386" s="82"/>
      <c r="T386" s="82"/>
      <c r="U386" s="82"/>
      <c r="V386" s="83"/>
    </row>
    <row r="387" spans="3:22" s="66" customFormat="1" ht="39" customHeight="1">
      <c r="C387" s="82"/>
      <c r="D387" s="82"/>
      <c r="E387" s="82"/>
      <c r="F387" s="82"/>
      <c r="G387" s="82"/>
      <c r="H387" s="82"/>
      <c r="I387" s="82"/>
      <c r="J387" s="82"/>
      <c r="K387" s="82"/>
      <c r="L387" s="82"/>
      <c r="M387" s="82"/>
      <c r="N387" s="82"/>
      <c r="O387" s="82"/>
      <c r="P387" s="82"/>
      <c r="Q387" s="82"/>
      <c r="R387" s="82"/>
      <c r="S387" s="82"/>
      <c r="T387" s="82"/>
      <c r="U387" s="82"/>
      <c r="V387" s="83"/>
    </row>
    <row r="388" spans="3:22" s="66" customFormat="1" ht="39" customHeight="1">
      <c r="C388" s="82"/>
      <c r="D388" s="82"/>
      <c r="E388" s="82"/>
      <c r="F388" s="82"/>
      <c r="G388" s="82"/>
      <c r="H388" s="82"/>
      <c r="I388" s="82"/>
      <c r="J388" s="82"/>
      <c r="K388" s="82"/>
      <c r="L388" s="82"/>
      <c r="M388" s="82"/>
      <c r="N388" s="82"/>
      <c r="O388" s="82"/>
      <c r="P388" s="82"/>
      <c r="Q388" s="82"/>
      <c r="R388" s="82"/>
      <c r="S388" s="82"/>
      <c r="T388" s="82"/>
      <c r="U388" s="82"/>
      <c r="V388" s="83"/>
    </row>
    <row r="389" spans="3:22" s="66" customFormat="1" ht="39" customHeight="1">
      <c r="C389" s="82"/>
      <c r="D389" s="82"/>
      <c r="E389" s="82"/>
      <c r="F389" s="82"/>
      <c r="G389" s="82"/>
      <c r="H389" s="82"/>
      <c r="I389" s="82"/>
      <c r="J389" s="82"/>
      <c r="K389" s="82"/>
      <c r="L389" s="82"/>
      <c r="M389" s="82"/>
      <c r="N389" s="82"/>
      <c r="O389" s="82"/>
      <c r="P389" s="82"/>
      <c r="Q389" s="82"/>
      <c r="R389" s="82"/>
      <c r="S389" s="82"/>
      <c r="T389" s="82"/>
      <c r="U389" s="82"/>
      <c r="V389" s="83"/>
    </row>
    <row r="390" spans="3:22" s="66" customFormat="1" ht="39" customHeight="1">
      <c r="C390" s="82"/>
      <c r="D390" s="82"/>
      <c r="E390" s="82"/>
      <c r="F390" s="82"/>
      <c r="G390" s="82"/>
      <c r="H390" s="82"/>
      <c r="I390" s="82"/>
      <c r="J390" s="82"/>
      <c r="K390" s="82"/>
      <c r="L390" s="82"/>
      <c r="M390" s="82"/>
      <c r="N390" s="82"/>
      <c r="O390" s="82"/>
      <c r="P390" s="82"/>
      <c r="Q390" s="82"/>
      <c r="R390" s="82"/>
      <c r="S390" s="82"/>
      <c r="T390" s="82"/>
      <c r="U390" s="82"/>
      <c r="V390" s="83"/>
    </row>
    <row r="391" spans="3:22" s="66" customFormat="1" ht="39" customHeight="1">
      <c r="C391" s="82"/>
      <c r="D391" s="82"/>
      <c r="E391" s="82"/>
      <c r="F391" s="82"/>
      <c r="G391" s="82"/>
      <c r="H391" s="82"/>
      <c r="I391" s="82"/>
      <c r="J391" s="82"/>
      <c r="K391" s="82"/>
      <c r="L391" s="82"/>
      <c r="M391" s="82"/>
      <c r="N391" s="82"/>
      <c r="O391" s="82"/>
      <c r="P391" s="82"/>
      <c r="Q391" s="82"/>
      <c r="R391" s="82"/>
      <c r="S391" s="82"/>
      <c r="T391" s="82"/>
      <c r="U391" s="82"/>
      <c r="V391" s="83"/>
    </row>
    <row r="392" spans="3:22" s="66" customFormat="1" ht="39" customHeight="1">
      <c r="C392" s="82"/>
      <c r="D392" s="82"/>
      <c r="E392" s="82"/>
      <c r="F392" s="82"/>
      <c r="G392" s="82"/>
      <c r="H392" s="82"/>
      <c r="I392" s="82"/>
      <c r="J392" s="82"/>
      <c r="K392" s="82"/>
      <c r="L392" s="82"/>
      <c r="M392" s="82"/>
      <c r="N392" s="82"/>
      <c r="O392" s="82"/>
      <c r="P392" s="82"/>
      <c r="Q392" s="82"/>
      <c r="R392" s="82"/>
      <c r="S392" s="82"/>
      <c r="T392" s="82"/>
      <c r="U392" s="82"/>
      <c r="V392" s="83"/>
    </row>
    <row r="393" spans="3:22" s="66" customFormat="1" ht="39" customHeight="1">
      <c r="C393" s="82"/>
      <c r="D393" s="82"/>
      <c r="E393" s="82"/>
      <c r="F393" s="82"/>
      <c r="G393" s="82"/>
      <c r="H393" s="82"/>
      <c r="I393" s="82"/>
      <c r="J393" s="82"/>
      <c r="K393" s="82"/>
      <c r="L393" s="82"/>
      <c r="M393" s="82"/>
      <c r="N393" s="82"/>
      <c r="O393" s="82"/>
      <c r="P393" s="82"/>
      <c r="Q393" s="82"/>
      <c r="R393" s="82"/>
      <c r="S393" s="82"/>
      <c r="T393" s="82"/>
      <c r="U393" s="82"/>
      <c r="V393" s="83"/>
    </row>
    <row r="394" spans="3:22" s="66" customFormat="1" ht="39" customHeight="1">
      <c r="C394" s="82"/>
      <c r="D394" s="82"/>
      <c r="E394" s="82"/>
      <c r="F394" s="82"/>
      <c r="G394" s="82"/>
      <c r="H394" s="82"/>
      <c r="I394" s="82"/>
      <c r="J394" s="82"/>
      <c r="K394" s="82"/>
      <c r="L394" s="82"/>
      <c r="M394" s="82"/>
      <c r="N394" s="82"/>
      <c r="O394" s="82"/>
      <c r="P394" s="82"/>
      <c r="Q394" s="82"/>
      <c r="R394" s="82"/>
      <c r="S394" s="82"/>
      <c r="T394" s="82"/>
      <c r="U394" s="82"/>
      <c r="V394" s="83"/>
    </row>
    <row r="395" spans="3:22" s="66" customFormat="1" ht="39" customHeight="1">
      <c r="C395" s="82"/>
      <c r="D395" s="82"/>
      <c r="E395" s="82"/>
      <c r="F395" s="82"/>
      <c r="G395" s="82"/>
      <c r="H395" s="82"/>
      <c r="I395" s="82"/>
      <c r="J395" s="82"/>
      <c r="K395" s="82"/>
      <c r="L395" s="82"/>
      <c r="M395" s="82"/>
      <c r="N395" s="82"/>
      <c r="O395" s="82"/>
      <c r="P395" s="82"/>
      <c r="Q395" s="82"/>
      <c r="R395" s="82"/>
      <c r="S395" s="82"/>
      <c r="T395" s="82"/>
      <c r="U395" s="82"/>
      <c r="V395" s="83"/>
    </row>
    <row r="396" spans="3:22" s="66" customFormat="1" ht="39" customHeight="1">
      <c r="C396" s="82"/>
      <c r="D396" s="82"/>
      <c r="E396" s="82"/>
      <c r="F396" s="82"/>
      <c r="G396" s="82"/>
      <c r="H396" s="82"/>
      <c r="I396" s="82"/>
      <c r="J396" s="82"/>
      <c r="K396" s="82"/>
      <c r="L396" s="82"/>
      <c r="M396" s="82"/>
      <c r="N396" s="82"/>
      <c r="O396" s="82"/>
      <c r="P396" s="82"/>
      <c r="Q396" s="82"/>
      <c r="R396" s="82"/>
      <c r="S396" s="82"/>
      <c r="T396" s="82"/>
      <c r="U396" s="82"/>
      <c r="V396" s="83"/>
    </row>
    <row r="397" spans="3:22" s="66" customFormat="1" ht="39" customHeight="1">
      <c r="C397" s="82"/>
      <c r="D397" s="82"/>
      <c r="E397" s="82"/>
      <c r="F397" s="82"/>
      <c r="G397" s="82"/>
      <c r="H397" s="82"/>
      <c r="I397" s="82"/>
      <c r="J397" s="82"/>
      <c r="K397" s="82"/>
      <c r="L397" s="82"/>
      <c r="M397" s="82"/>
      <c r="N397" s="82"/>
      <c r="O397" s="82"/>
      <c r="P397" s="82"/>
      <c r="Q397" s="82"/>
      <c r="R397" s="82"/>
      <c r="S397" s="82"/>
      <c r="T397" s="82"/>
      <c r="U397" s="82"/>
      <c r="V397" s="83"/>
    </row>
    <row r="398" spans="3:22" s="66" customFormat="1" ht="39" customHeight="1">
      <c r="C398" s="82"/>
      <c r="D398" s="82"/>
      <c r="E398" s="82"/>
      <c r="F398" s="82"/>
      <c r="G398" s="82"/>
      <c r="H398" s="82"/>
      <c r="I398" s="82"/>
      <c r="J398" s="82"/>
      <c r="K398" s="82"/>
      <c r="L398" s="82"/>
      <c r="M398" s="82"/>
      <c r="N398" s="82"/>
      <c r="O398" s="82"/>
      <c r="P398" s="82"/>
      <c r="Q398" s="82"/>
      <c r="R398" s="82"/>
      <c r="S398" s="82"/>
      <c r="T398" s="82"/>
      <c r="U398" s="82"/>
      <c r="V398" s="83"/>
    </row>
    <row r="399" spans="3:22" s="66" customFormat="1" ht="39" customHeight="1">
      <c r="C399" s="82"/>
      <c r="D399" s="82"/>
      <c r="E399" s="82"/>
      <c r="F399" s="82"/>
      <c r="G399" s="82"/>
      <c r="H399" s="82"/>
      <c r="I399" s="82"/>
      <c r="J399" s="82"/>
      <c r="K399" s="82"/>
      <c r="L399" s="82"/>
      <c r="M399" s="82"/>
      <c r="N399" s="82"/>
      <c r="O399" s="82"/>
      <c r="P399" s="82"/>
      <c r="Q399" s="82"/>
      <c r="R399" s="82"/>
      <c r="S399" s="82"/>
      <c r="T399" s="82"/>
      <c r="U399" s="82"/>
      <c r="V399" s="83"/>
    </row>
    <row r="400" spans="3:22" s="66" customFormat="1" ht="39" customHeight="1">
      <c r="C400" s="82"/>
      <c r="D400" s="82"/>
      <c r="E400" s="82"/>
      <c r="F400" s="82"/>
      <c r="G400" s="82"/>
      <c r="H400" s="82"/>
      <c r="I400" s="82"/>
      <c r="J400" s="82"/>
      <c r="K400" s="82"/>
      <c r="L400" s="82"/>
      <c r="M400" s="82"/>
      <c r="N400" s="82"/>
      <c r="O400" s="82"/>
      <c r="P400" s="82"/>
      <c r="Q400" s="82"/>
      <c r="R400" s="82"/>
      <c r="S400" s="82"/>
      <c r="T400" s="82"/>
      <c r="U400" s="82"/>
      <c r="V400" s="83"/>
    </row>
    <row r="401" spans="3:22" s="66" customFormat="1" ht="39" customHeight="1">
      <c r="C401" s="82"/>
      <c r="D401" s="82"/>
      <c r="E401" s="82"/>
      <c r="F401" s="82"/>
      <c r="G401" s="82"/>
      <c r="H401" s="82"/>
      <c r="I401" s="82"/>
      <c r="J401" s="82"/>
      <c r="K401" s="82"/>
      <c r="L401" s="82"/>
      <c r="M401" s="82"/>
      <c r="N401" s="82"/>
      <c r="O401" s="82"/>
      <c r="P401" s="82"/>
      <c r="Q401" s="82"/>
      <c r="R401" s="82"/>
      <c r="S401" s="82"/>
      <c r="T401" s="82"/>
      <c r="U401" s="82"/>
      <c r="V401" s="83"/>
    </row>
    <row r="402" spans="3:22" s="66" customFormat="1" ht="39" customHeight="1">
      <c r="C402" s="82"/>
      <c r="D402" s="82"/>
      <c r="E402" s="82"/>
      <c r="F402" s="82"/>
      <c r="G402" s="82"/>
      <c r="H402" s="82"/>
      <c r="I402" s="82"/>
      <c r="J402" s="82"/>
      <c r="K402" s="82"/>
      <c r="L402" s="82"/>
      <c r="M402" s="82"/>
      <c r="N402" s="82"/>
      <c r="O402" s="82"/>
      <c r="P402" s="82"/>
      <c r="Q402" s="82"/>
      <c r="R402" s="82"/>
      <c r="S402" s="82"/>
      <c r="T402" s="82"/>
      <c r="U402" s="82"/>
      <c r="V402" s="83"/>
    </row>
    <row r="403" spans="3:22" s="66" customFormat="1" ht="39" customHeight="1">
      <c r="C403" s="82"/>
      <c r="D403" s="82"/>
      <c r="E403" s="82"/>
      <c r="F403" s="82"/>
      <c r="G403" s="82"/>
      <c r="H403" s="82"/>
      <c r="I403" s="82"/>
      <c r="J403" s="82"/>
      <c r="K403" s="82"/>
      <c r="L403" s="82"/>
      <c r="M403" s="82"/>
      <c r="N403" s="82"/>
      <c r="O403" s="82"/>
      <c r="P403" s="82"/>
      <c r="Q403" s="82"/>
      <c r="R403" s="82"/>
      <c r="S403" s="82"/>
      <c r="T403" s="82"/>
      <c r="U403" s="82"/>
      <c r="V403" s="83"/>
    </row>
    <row r="404" spans="3:22" s="66" customFormat="1" ht="39" customHeight="1">
      <c r="C404" s="82"/>
      <c r="D404" s="82"/>
      <c r="E404" s="82"/>
      <c r="F404" s="82"/>
      <c r="G404" s="82"/>
      <c r="H404" s="82"/>
      <c r="I404" s="82"/>
      <c r="J404" s="82"/>
      <c r="K404" s="82"/>
      <c r="L404" s="82"/>
      <c r="M404" s="82"/>
      <c r="N404" s="82"/>
      <c r="O404" s="82"/>
      <c r="P404" s="82"/>
      <c r="Q404" s="82"/>
      <c r="R404" s="82"/>
      <c r="S404" s="82"/>
      <c r="T404" s="82"/>
      <c r="U404" s="82"/>
      <c r="V404" s="83"/>
    </row>
    <row r="405" spans="3:22" s="66" customFormat="1" ht="39" customHeight="1">
      <c r="C405" s="82"/>
      <c r="D405" s="82"/>
      <c r="E405" s="82"/>
      <c r="F405" s="82"/>
      <c r="G405" s="82"/>
      <c r="H405" s="82"/>
      <c r="I405" s="82"/>
      <c r="J405" s="82"/>
      <c r="K405" s="82"/>
      <c r="L405" s="82"/>
      <c r="M405" s="82"/>
      <c r="N405" s="82"/>
      <c r="O405" s="82"/>
      <c r="P405" s="82"/>
      <c r="Q405" s="82"/>
      <c r="R405" s="82"/>
      <c r="S405" s="82"/>
      <c r="T405" s="82"/>
      <c r="U405" s="82"/>
      <c r="V405" s="83"/>
    </row>
    <row r="406" spans="3:22" s="66" customFormat="1" ht="39" customHeight="1">
      <c r="C406" s="82"/>
      <c r="D406" s="82"/>
      <c r="E406" s="82"/>
      <c r="F406" s="82"/>
      <c r="G406" s="82"/>
      <c r="H406" s="82"/>
      <c r="I406" s="82"/>
      <c r="J406" s="82"/>
      <c r="K406" s="82"/>
      <c r="L406" s="82"/>
      <c r="M406" s="82"/>
      <c r="N406" s="82"/>
      <c r="O406" s="82"/>
      <c r="P406" s="82"/>
      <c r="Q406" s="82"/>
      <c r="R406" s="82"/>
      <c r="S406" s="82"/>
      <c r="T406" s="82"/>
      <c r="U406" s="82"/>
      <c r="V406" s="83"/>
    </row>
    <row r="407" spans="3:22" s="66" customFormat="1" ht="39" customHeight="1">
      <c r="C407" s="82"/>
      <c r="D407" s="82"/>
      <c r="E407" s="82"/>
      <c r="F407" s="82"/>
      <c r="G407" s="82"/>
      <c r="H407" s="82"/>
      <c r="I407" s="82"/>
      <c r="J407" s="82"/>
      <c r="K407" s="82"/>
      <c r="L407" s="82"/>
      <c r="M407" s="82"/>
      <c r="N407" s="82"/>
      <c r="O407" s="82"/>
      <c r="P407" s="82"/>
      <c r="Q407" s="82"/>
      <c r="R407" s="82"/>
      <c r="S407" s="82"/>
      <c r="T407" s="82"/>
      <c r="U407" s="82"/>
      <c r="V407" s="83"/>
    </row>
    <row r="408" spans="3:22" s="66" customFormat="1" ht="39" customHeight="1">
      <c r="C408" s="82"/>
      <c r="D408" s="82"/>
      <c r="E408" s="82"/>
      <c r="F408" s="82"/>
      <c r="G408" s="82"/>
      <c r="H408" s="82"/>
      <c r="I408" s="82"/>
      <c r="J408" s="82"/>
      <c r="K408" s="82"/>
      <c r="L408" s="82"/>
      <c r="M408" s="82"/>
      <c r="N408" s="82"/>
      <c r="O408" s="82"/>
      <c r="P408" s="82"/>
      <c r="Q408" s="82"/>
      <c r="R408" s="82"/>
      <c r="S408" s="82"/>
      <c r="T408" s="82"/>
      <c r="U408" s="82"/>
      <c r="V408" s="83"/>
    </row>
    <row r="409" spans="3:22" s="66" customFormat="1" ht="39" customHeight="1">
      <c r="C409" s="82"/>
      <c r="D409" s="82"/>
      <c r="E409" s="82"/>
      <c r="F409" s="82"/>
      <c r="G409" s="82"/>
      <c r="H409" s="82"/>
      <c r="I409" s="82"/>
      <c r="J409" s="82"/>
      <c r="K409" s="82"/>
      <c r="L409" s="82"/>
      <c r="M409" s="82"/>
      <c r="N409" s="82"/>
      <c r="O409" s="82"/>
      <c r="P409" s="82"/>
      <c r="Q409" s="82"/>
      <c r="R409" s="82"/>
      <c r="S409" s="82"/>
      <c r="T409" s="82"/>
      <c r="U409" s="82"/>
      <c r="V409" s="83"/>
    </row>
    <row r="410" spans="3:22" s="66" customFormat="1" ht="39" customHeight="1">
      <c r="C410" s="82"/>
      <c r="D410" s="82"/>
      <c r="E410" s="82"/>
      <c r="F410" s="82"/>
      <c r="G410" s="82"/>
      <c r="H410" s="82"/>
      <c r="I410" s="82"/>
      <c r="J410" s="82"/>
      <c r="K410" s="82"/>
      <c r="L410" s="82"/>
      <c r="M410" s="82"/>
      <c r="N410" s="82"/>
      <c r="O410" s="82"/>
      <c r="P410" s="82"/>
      <c r="Q410" s="82"/>
      <c r="R410" s="82"/>
      <c r="S410" s="82"/>
      <c r="T410" s="82"/>
      <c r="U410" s="82"/>
      <c r="V410" s="83"/>
    </row>
    <row r="411" spans="3:22" s="66" customFormat="1" ht="39" customHeight="1">
      <c r="C411" s="82"/>
      <c r="D411" s="82"/>
      <c r="E411" s="82"/>
      <c r="F411" s="82"/>
      <c r="G411" s="82"/>
      <c r="H411" s="82"/>
      <c r="I411" s="82"/>
      <c r="J411" s="82"/>
      <c r="K411" s="82"/>
      <c r="L411" s="82"/>
      <c r="M411" s="82"/>
      <c r="N411" s="82"/>
      <c r="O411" s="82"/>
      <c r="P411" s="82"/>
      <c r="Q411" s="82"/>
      <c r="R411" s="82"/>
      <c r="S411" s="82"/>
      <c r="T411" s="82"/>
      <c r="U411" s="82"/>
      <c r="V411" s="83"/>
    </row>
    <row r="412" spans="3:22" s="66" customFormat="1" ht="39" customHeight="1">
      <c r="C412" s="82"/>
      <c r="D412" s="82"/>
      <c r="E412" s="82"/>
      <c r="F412" s="82"/>
      <c r="G412" s="82"/>
      <c r="H412" s="82"/>
      <c r="I412" s="82"/>
      <c r="J412" s="82"/>
      <c r="K412" s="82"/>
      <c r="L412" s="82"/>
      <c r="M412" s="82"/>
      <c r="N412" s="82"/>
      <c r="O412" s="82"/>
      <c r="P412" s="82"/>
      <c r="Q412" s="82"/>
      <c r="R412" s="82"/>
      <c r="S412" s="82"/>
      <c r="T412" s="82"/>
      <c r="U412" s="82"/>
      <c r="V412" s="83"/>
    </row>
    <row r="413" spans="3:22" s="66" customFormat="1" ht="39" customHeight="1">
      <c r="C413" s="82"/>
      <c r="D413" s="82"/>
      <c r="E413" s="82"/>
      <c r="F413" s="82"/>
      <c r="G413" s="82"/>
      <c r="H413" s="82"/>
      <c r="I413" s="82"/>
      <c r="J413" s="82"/>
      <c r="K413" s="82"/>
      <c r="L413" s="82"/>
      <c r="M413" s="82"/>
      <c r="N413" s="82"/>
      <c r="O413" s="82"/>
      <c r="P413" s="82"/>
      <c r="Q413" s="82"/>
      <c r="R413" s="82"/>
      <c r="S413" s="82"/>
      <c r="T413" s="82"/>
      <c r="U413" s="82"/>
      <c r="V413" s="83"/>
    </row>
    <row r="414" spans="3:22" s="66" customFormat="1" ht="39" customHeight="1">
      <c r="C414" s="82"/>
      <c r="D414" s="82"/>
      <c r="E414" s="82"/>
      <c r="F414" s="82"/>
      <c r="G414" s="82"/>
      <c r="H414" s="82"/>
      <c r="I414" s="82"/>
      <c r="J414" s="82"/>
      <c r="K414" s="82"/>
      <c r="L414" s="82"/>
      <c r="M414" s="82"/>
      <c r="N414" s="82"/>
      <c r="O414" s="82"/>
      <c r="P414" s="82"/>
      <c r="Q414" s="82"/>
      <c r="R414" s="82"/>
      <c r="S414" s="82"/>
      <c r="T414" s="82"/>
      <c r="U414" s="82"/>
      <c r="V414" s="83"/>
    </row>
    <row r="415" spans="3:22" s="66" customFormat="1" ht="39" customHeight="1">
      <c r="C415" s="82"/>
      <c r="D415" s="82"/>
      <c r="E415" s="82"/>
      <c r="F415" s="82"/>
      <c r="G415" s="82"/>
      <c r="H415" s="82"/>
      <c r="I415" s="82"/>
      <c r="J415" s="82"/>
      <c r="K415" s="82"/>
      <c r="L415" s="82"/>
      <c r="M415" s="82"/>
      <c r="N415" s="82"/>
      <c r="O415" s="82"/>
      <c r="P415" s="82"/>
      <c r="Q415" s="82"/>
      <c r="R415" s="82"/>
      <c r="S415" s="82"/>
      <c r="T415" s="82"/>
      <c r="U415" s="82"/>
      <c r="V415" s="83"/>
    </row>
    <row r="416" spans="3:22" s="66" customFormat="1" ht="39" customHeight="1">
      <c r="C416" s="82"/>
      <c r="D416" s="82"/>
      <c r="E416" s="82"/>
      <c r="F416" s="82"/>
      <c r="G416" s="82"/>
      <c r="H416" s="82"/>
      <c r="I416" s="82"/>
      <c r="J416" s="82"/>
      <c r="K416" s="82"/>
      <c r="L416" s="82"/>
      <c r="M416" s="82"/>
      <c r="N416" s="82"/>
      <c r="O416" s="82"/>
      <c r="P416" s="82"/>
      <c r="Q416" s="82"/>
      <c r="R416" s="82"/>
      <c r="S416" s="82"/>
      <c r="T416" s="82"/>
      <c r="U416" s="82"/>
      <c r="V416" s="83"/>
    </row>
    <row r="417" spans="3:22" s="66" customFormat="1" ht="39" customHeight="1">
      <c r="C417" s="82"/>
      <c r="D417" s="82"/>
      <c r="E417" s="82"/>
      <c r="F417" s="82"/>
      <c r="G417" s="82"/>
      <c r="H417" s="82"/>
      <c r="I417" s="82"/>
      <c r="J417" s="82"/>
      <c r="K417" s="82"/>
      <c r="L417" s="82"/>
      <c r="M417" s="82"/>
      <c r="N417" s="82"/>
      <c r="O417" s="82"/>
      <c r="P417" s="82"/>
      <c r="Q417" s="82"/>
      <c r="R417" s="82"/>
      <c r="S417" s="82"/>
      <c r="T417" s="82"/>
      <c r="U417" s="82"/>
      <c r="V417" s="83"/>
    </row>
    <row r="418" spans="3:22" s="66" customFormat="1" ht="39" customHeight="1">
      <c r="C418" s="82"/>
      <c r="D418" s="82"/>
      <c r="E418" s="82"/>
      <c r="F418" s="82"/>
      <c r="G418" s="82"/>
      <c r="H418" s="82"/>
      <c r="I418" s="82"/>
      <c r="J418" s="82"/>
      <c r="K418" s="82"/>
      <c r="L418" s="82"/>
      <c r="M418" s="82"/>
      <c r="N418" s="82"/>
      <c r="O418" s="82"/>
      <c r="P418" s="82"/>
      <c r="Q418" s="82"/>
      <c r="R418" s="82"/>
      <c r="S418" s="82"/>
      <c r="T418" s="82"/>
      <c r="U418" s="82"/>
      <c r="V418" s="83"/>
    </row>
    <row r="419" spans="3:22" s="66" customFormat="1" ht="39" customHeight="1">
      <c r="C419" s="82"/>
      <c r="D419" s="82"/>
      <c r="E419" s="82"/>
      <c r="F419" s="82"/>
      <c r="G419" s="82"/>
      <c r="H419" s="82"/>
      <c r="I419" s="82"/>
      <c r="J419" s="82"/>
      <c r="K419" s="82"/>
      <c r="L419" s="82"/>
      <c r="M419" s="82"/>
      <c r="N419" s="82"/>
      <c r="O419" s="82"/>
      <c r="P419" s="82"/>
      <c r="Q419" s="82"/>
      <c r="R419" s="82"/>
      <c r="S419" s="82"/>
      <c r="T419" s="82"/>
      <c r="U419" s="82"/>
      <c r="V419" s="83"/>
    </row>
    <row r="420" spans="3:22" s="66" customFormat="1" ht="39" customHeight="1">
      <c r="C420" s="82"/>
      <c r="D420" s="82"/>
      <c r="E420" s="82"/>
      <c r="F420" s="82"/>
      <c r="G420" s="82"/>
      <c r="H420" s="82"/>
      <c r="I420" s="82"/>
      <c r="J420" s="82"/>
      <c r="K420" s="82"/>
      <c r="L420" s="82"/>
      <c r="M420" s="82"/>
      <c r="N420" s="82"/>
      <c r="O420" s="82"/>
      <c r="P420" s="82"/>
      <c r="Q420" s="82"/>
      <c r="R420" s="82"/>
      <c r="S420" s="82"/>
      <c r="T420" s="82"/>
      <c r="U420" s="82"/>
      <c r="V420" s="83"/>
    </row>
    <row r="421" spans="3:22" s="66" customFormat="1" ht="39" customHeight="1">
      <c r="C421" s="82"/>
      <c r="D421" s="82"/>
      <c r="E421" s="82"/>
      <c r="F421" s="82"/>
      <c r="G421" s="82"/>
      <c r="H421" s="82"/>
      <c r="I421" s="82"/>
      <c r="J421" s="82"/>
      <c r="K421" s="82"/>
      <c r="L421" s="82"/>
      <c r="M421" s="82"/>
      <c r="N421" s="82"/>
      <c r="O421" s="82"/>
      <c r="P421" s="82"/>
      <c r="Q421" s="82"/>
      <c r="R421" s="82"/>
      <c r="S421" s="82"/>
      <c r="T421" s="82"/>
      <c r="U421" s="82"/>
      <c r="V421" s="83"/>
    </row>
    <row r="422" spans="3:22" s="66" customFormat="1" ht="39" customHeight="1">
      <c r="C422" s="82"/>
      <c r="D422" s="82"/>
      <c r="E422" s="82"/>
      <c r="F422" s="82"/>
      <c r="G422" s="82"/>
      <c r="H422" s="82"/>
      <c r="I422" s="82"/>
      <c r="J422" s="82"/>
      <c r="K422" s="82"/>
      <c r="L422" s="82"/>
      <c r="M422" s="82"/>
      <c r="N422" s="82"/>
      <c r="O422" s="82"/>
      <c r="P422" s="82"/>
      <c r="Q422" s="82"/>
      <c r="R422" s="82"/>
      <c r="S422" s="82"/>
      <c r="T422" s="82"/>
      <c r="U422" s="82"/>
      <c r="V422" s="83"/>
    </row>
    <row r="423" spans="3:22" s="66" customFormat="1" ht="39" customHeight="1">
      <c r="C423" s="82"/>
      <c r="D423" s="82"/>
      <c r="E423" s="82"/>
      <c r="F423" s="82"/>
      <c r="G423" s="82"/>
      <c r="H423" s="82"/>
      <c r="I423" s="82"/>
      <c r="J423" s="82"/>
      <c r="K423" s="82"/>
      <c r="L423" s="82"/>
      <c r="M423" s="82"/>
      <c r="N423" s="82"/>
      <c r="O423" s="82"/>
      <c r="P423" s="82"/>
      <c r="Q423" s="82"/>
      <c r="R423" s="82"/>
      <c r="S423" s="82"/>
      <c r="T423" s="82"/>
      <c r="U423" s="82"/>
      <c r="V423" s="83"/>
    </row>
    <row r="424" spans="3:22" s="66" customFormat="1" ht="39" customHeight="1">
      <c r="C424" s="82"/>
      <c r="D424" s="82"/>
      <c r="E424" s="82"/>
      <c r="F424" s="82"/>
      <c r="G424" s="82"/>
      <c r="H424" s="82"/>
      <c r="I424" s="82"/>
      <c r="J424" s="82"/>
      <c r="K424" s="82"/>
      <c r="L424" s="82"/>
      <c r="M424" s="82"/>
      <c r="N424" s="82"/>
      <c r="O424" s="82"/>
      <c r="P424" s="82"/>
      <c r="Q424" s="82"/>
      <c r="R424" s="82"/>
      <c r="S424" s="82"/>
      <c r="T424" s="82"/>
      <c r="U424" s="82"/>
      <c r="V424" s="83"/>
    </row>
    <row r="425" spans="3:22" s="66" customFormat="1" ht="39" customHeight="1">
      <c r="C425" s="82"/>
      <c r="D425" s="82"/>
      <c r="E425" s="82"/>
      <c r="F425" s="82"/>
      <c r="G425" s="82"/>
      <c r="H425" s="82"/>
      <c r="I425" s="82"/>
      <c r="J425" s="82"/>
      <c r="K425" s="82"/>
      <c r="L425" s="82"/>
      <c r="M425" s="82"/>
      <c r="N425" s="82"/>
      <c r="O425" s="82"/>
      <c r="P425" s="82"/>
      <c r="Q425" s="82"/>
      <c r="R425" s="82"/>
      <c r="S425" s="82"/>
      <c r="T425" s="82"/>
      <c r="U425" s="82"/>
      <c r="V425" s="83"/>
    </row>
    <row r="426" spans="3:22" s="66" customFormat="1" ht="39" customHeight="1">
      <c r="C426" s="82"/>
      <c r="D426" s="82"/>
      <c r="E426" s="82"/>
      <c r="F426" s="82"/>
      <c r="G426" s="82"/>
      <c r="H426" s="82"/>
      <c r="I426" s="82"/>
      <c r="J426" s="82"/>
      <c r="K426" s="82"/>
      <c r="L426" s="82"/>
      <c r="M426" s="82"/>
      <c r="N426" s="82"/>
      <c r="O426" s="82"/>
      <c r="P426" s="82"/>
      <c r="Q426" s="82"/>
      <c r="R426" s="82"/>
      <c r="S426" s="82"/>
      <c r="T426" s="82"/>
      <c r="U426" s="82"/>
      <c r="V426" s="83"/>
    </row>
    <row r="427" spans="3:22" s="66" customFormat="1" ht="39" customHeight="1">
      <c r="C427" s="82"/>
      <c r="D427" s="82"/>
      <c r="E427" s="82"/>
      <c r="F427" s="82"/>
      <c r="G427" s="82"/>
      <c r="H427" s="82"/>
      <c r="I427" s="82"/>
      <c r="J427" s="82"/>
      <c r="K427" s="82"/>
      <c r="L427" s="82"/>
      <c r="M427" s="82"/>
      <c r="N427" s="82"/>
      <c r="O427" s="82"/>
      <c r="P427" s="82"/>
      <c r="Q427" s="82"/>
      <c r="R427" s="82"/>
      <c r="S427" s="82"/>
      <c r="T427" s="82"/>
      <c r="U427" s="82"/>
      <c r="V427" s="83"/>
    </row>
    <row r="428" spans="3:22" s="66" customFormat="1" ht="39" customHeight="1">
      <c r="C428" s="82"/>
      <c r="D428" s="82"/>
      <c r="E428" s="82"/>
      <c r="F428" s="82"/>
      <c r="G428" s="82"/>
      <c r="H428" s="82"/>
      <c r="I428" s="82"/>
      <c r="J428" s="82"/>
      <c r="K428" s="82"/>
      <c r="L428" s="82"/>
      <c r="M428" s="82"/>
      <c r="N428" s="82"/>
      <c r="O428" s="82"/>
      <c r="P428" s="82"/>
      <c r="Q428" s="82"/>
      <c r="R428" s="82"/>
      <c r="S428" s="82"/>
      <c r="T428" s="82"/>
      <c r="U428" s="82"/>
      <c r="V428" s="83"/>
    </row>
    <row r="429" spans="3:22" s="66" customFormat="1" ht="39" customHeight="1">
      <c r="C429" s="82"/>
      <c r="D429" s="82"/>
      <c r="E429" s="82"/>
      <c r="F429" s="82"/>
      <c r="G429" s="82"/>
      <c r="H429" s="82"/>
      <c r="I429" s="82"/>
      <c r="J429" s="82"/>
      <c r="K429" s="82"/>
      <c r="L429" s="82"/>
      <c r="M429" s="82"/>
      <c r="N429" s="82"/>
      <c r="O429" s="82"/>
      <c r="P429" s="82"/>
      <c r="Q429" s="82"/>
      <c r="R429" s="82"/>
      <c r="S429" s="82"/>
      <c r="T429" s="82"/>
      <c r="U429" s="82"/>
      <c r="V429" s="83"/>
    </row>
    <row r="430" spans="3:22" s="66" customFormat="1" ht="39" customHeight="1">
      <c r="C430" s="82"/>
      <c r="D430" s="82"/>
      <c r="E430" s="82"/>
      <c r="F430" s="82"/>
      <c r="G430" s="82"/>
      <c r="H430" s="82"/>
      <c r="I430" s="82"/>
      <c r="J430" s="82"/>
      <c r="K430" s="82"/>
      <c r="L430" s="82"/>
      <c r="M430" s="82"/>
      <c r="N430" s="82"/>
      <c r="O430" s="82"/>
      <c r="P430" s="82"/>
      <c r="Q430" s="82"/>
      <c r="R430" s="82"/>
      <c r="S430" s="82"/>
      <c r="T430" s="82"/>
      <c r="U430" s="82"/>
      <c r="V430" s="83"/>
    </row>
    <row r="431" spans="3:22" s="66" customFormat="1" ht="39" customHeight="1">
      <c r="C431" s="82"/>
      <c r="D431" s="82"/>
      <c r="E431" s="82"/>
      <c r="F431" s="82"/>
      <c r="G431" s="82"/>
      <c r="H431" s="82"/>
      <c r="I431" s="82"/>
      <c r="J431" s="82"/>
      <c r="K431" s="82"/>
      <c r="L431" s="82"/>
      <c r="M431" s="82"/>
      <c r="N431" s="82"/>
      <c r="O431" s="82"/>
      <c r="P431" s="82"/>
      <c r="Q431" s="82"/>
      <c r="R431" s="82"/>
      <c r="S431" s="82"/>
      <c r="T431" s="82"/>
      <c r="U431" s="82"/>
      <c r="V431" s="83"/>
    </row>
    <row r="432" spans="3:22" s="66" customFormat="1" ht="39" customHeight="1">
      <c r="C432" s="82"/>
      <c r="D432" s="82"/>
      <c r="E432" s="82"/>
      <c r="F432" s="82"/>
      <c r="G432" s="82"/>
      <c r="H432" s="82"/>
      <c r="I432" s="82"/>
      <c r="J432" s="82"/>
      <c r="K432" s="82"/>
      <c r="L432" s="82"/>
      <c r="M432" s="82"/>
      <c r="N432" s="82"/>
      <c r="O432" s="82"/>
      <c r="P432" s="82"/>
      <c r="Q432" s="82"/>
      <c r="R432" s="82"/>
      <c r="S432" s="82"/>
      <c r="T432" s="82"/>
      <c r="U432" s="82"/>
      <c r="V432" s="83"/>
    </row>
    <row r="433" spans="3:22" s="66" customFormat="1" ht="39" customHeight="1">
      <c r="C433" s="82"/>
      <c r="D433" s="82"/>
      <c r="E433" s="82"/>
      <c r="F433" s="82"/>
      <c r="G433" s="82"/>
      <c r="H433" s="82"/>
      <c r="I433" s="82"/>
      <c r="J433" s="82"/>
      <c r="K433" s="82"/>
      <c r="L433" s="82"/>
      <c r="M433" s="82"/>
      <c r="N433" s="82"/>
      <c r="O433" s="82"/>
      <c r="P433" s="82"/>
      <c r="Q433" s="82"/>
      <c r="R433" s="82"/>
      <c r="S433" s="82"/>
      <c r="T433" s="82"/>
      <c r="U433" s="82"/>
      <c r="V433" s="83"/>
    </row>
    <row r="434" spans="3:22" s="66" customFormat="1" ht="39" customHeight="1">
      <c r="C434" s="82"/>
      <c r="D434" s="82"/>
      <c r="E434" s="82"/>
      <c r="F434" s="82"/>
      <c r="G434" s="82"/>
      <c r="H434" s="82"/>
      <c r="I434" s="82"/>
      <c r="J434" s="82"/>
      <c r="K434" s="82"/>
      <c r="L434" s="82"/>
      <c r="M434" s="82"/>
      <c r="N434" s="82"/>
      <c r="O434" s="82"/>
      <c r="P434" s="82"/>
      <c r="Q434" s="82"/>
      <c r="R434" s="82"/>
      <c r="S434" s="82"/>
      <c r="T434" s="82"/>
      <c r="U434" s="82"/>
      <c r="V434" s="83"/>
    </row>
    <row r="435" spans="3:22" s="66" customFormat="1" ht="39" customHeight="1">
      <c r="C435" s="82"/>
      <c r="D435" s="82"/>
      <c r="E435" s="82"/>
      <c r="F435" s="82"/>
      <c r="G435" s="82"/>
      <c r="H435" s="82"/>
      <c r="I435" s="82"/>
      <c r="J435" s="82"/>
      <c r="K435" s="82"/>
      <c r="L435" s="82"/>
      <c r="M435" s="82"/>
      <c r="N435" s="82"/>
      <c r="O435" s="82"/>
      <c r="P435" s="82"/>
      <c r="Q435" s="82"/>
      <c r="R435" s="82"/>
      <c r="S435" s="82"/>
      <c r="T435" s="82"/>
      <c r="U435" s="82"/>
      <c r="V435" s="83"/>
    </row>
    <row r="436" spans="3:22" s="66" customFormat="1" ht="39" customHeight="1">
      <c r="C436" s="82"/>
      <c r="D436" s="82"/>
      <c r="E436" s="82"/>
      <c r="F436" s="82"/>
      <c r="G436" s="82"/>
      <c r="H436" s="82"/>
      <c r="I436" s="82"/>
      <c r="J436" s="82"/>
      <c r="K436" s="82"/>
      <c r="L436" s="82"/>
      <c r="M436" s="82"/>
      <c r="N436" s="82"/>
      <c r="O436" s="82"/>
      <c r="P436" s="82"/>
      <c r="Q436" s="82"/>
      <c r="R436" s="82"/>
      <c r="S436" s="82"/>
      <c r="T436" s="82"/>
      <c r="U436" s="82"/>
      <c r="V436" s="83"/>
    </row>
    <row r="437" spans="3:22" s="66" customFormat="1" ht="39" customHeight="1">
      <c r="C437" s="82"/>
      <c r="D437" s="82"/>
      <c r="E437" s="82"/>
      <c r="F437" s="82"/>
      <c r="G437" s="82"/>
      <c r="H437" s="82"/>
      <c r="I437" s="82"/>
      <c r="J437" s="82"/>
      <c r="K437" s="82"/>
      <c r="L437" s="82"/>
      <c r="M437" s="82"/>
      <c r="N437" s="82"/>
      <c r="O437" s="82"/>
      <c r="P437" s="82"/>
      <c r="Q437" s="82"/>
      <c r="R437" s="82"/>
      <c r="S437" s="82"/>
      <c r="T437" s="82"/>
      <c r="U437" s="82"/>
      <c r="V437" s="83"/>
    </row>
    <row r="438" spans="3:22" s="66" customFormat="1" ht="39" customHeight="1">
      <c r="C438" s="82"/>
      <c r="D438" s="82"/>
      <c r="E438" s="82"/>
      <c r="F438" s="82"/>
      <c r="G438" s="82"/>
      <c r="H438" s="82"/>
      <c r="I438" s="82"/>
      <c r="J438" s="82"/>
      <c r="K438" s="82"/>
      <c r="L438" s="82"/>
      <c r="M438" s="82"/>
      <c r="N438" s="82"/>
      <c r="O438" s="82"/>
      <c r="P438" s="82"/>
      <c r="Q438" s="82"/>
      <c r="R438" s="82"/>
      <c r="S438" s="82"/>
      <c r="T438" s="82"/>
      <c r="U438" s="82"/>
      <c r="V438" s="83"/>
    </row>
    <row r="439" spans="3:22" s="66" customFormat="1" ht="39" customHeight="1">
      <c r="C439" s="82"/>
      <c r="D439" s="82"/>
      <c r="E439" s="82"/>
      <c r="F439" s="82"/>
      <c r="G439" s="82"/>
      <c r="H439" s="82"/>
      <c r="I439" s="82"/>
      <c r="J439" s="82"/>
      <c r="K439" s="82"/>
      <c r="L439" s="82"/>
      <c r="M439" s="82"/>
      <c r="N439" s="82"/>
      <c r="O439" s="82"/>
      <c r="P439" s="82"/>
      <c r="Q439" s="82"/>
      <c r="R439" s="82"/>
      <c r="S439" s="82"/>
      <c r="T439" s="82"/>
      <c r="U439" s="82"/>
      <c r="V439" s="83"/>
    </row>
    <row r="440" spans="3:22" s="66" customFormat="1" ht="39" customHeight="1">
      <c r="C440" s="82"/>
      <c r="D440" s="82"/>
      <c r="E440" s="82"/>
      <c r="F440" s="82"/>
      <c r="G440" s="82"/>
      <c r="H440" s="82"/>
      <c r="I440" s="82"/>
      <c r="J440" s="82"/>
      <c r="K440" s="82"/>
      <c r="L440" s="82"/>
      <c r="M440" s="82"/>
      <c r="N440" s="82"/>
      <c r="O440" s="82"/>
      <c r="P440" s="82"/>
      <c r="Q440" s="82"/>
      <c r="R440" s="82"/>
      <c r="S440" s="82"/>
      <c r="T440" s="82"/>
      <c r="U440" s="82"/>
      <c r="V440" s="83"/>
    </row>
    <row r="441" spans="3:22" s="66" customFormat="1" ht="39" customHeight="1">
      <c r="C441" s="82"/>
      <c r="D441" s="82"/>
      <c r="E441" s="82"/>
      <c r="F441" s="82"/>
      <c r="G441" s="82"/>
      <c r="H441" s="82"/>
      <c r="I441" s="82"/>
      <c r="J441" s="82"/>
      <c r="K441" s="82"/>
      <c r="L441" s="82"/>
      <c r="M441" s="82"/>
      <c r="N441" s="82"/>
      <c r="O441" s="82"/>
      <c r="P441" s="82"/>
      <c r="Q441" s="82"/>
      <c r="R441" s="82"/>
      <c r="S441" s="82"/>
      <c r="T441" s="82"/>
      <c r="U441" s="82"/>
      <c r="V441" s="83"/>
    </row>
    <row r="442" spans="3:22" s="66" customFormat="1" ht="39" customHeight="1">
      <c r="C442" s="82"/>
      <c r="D442" s="82"/>
      <c r="E442" s="82"/>
      <c r="F442" s="82"/>
      <c r="G442" s="82"/>
      <c r="H442" s="82"/>
      <c r="I442" s="82"/>
      <c r="J442" s="82"/>
      <c r="K442" s="82"/>
      <c r="L442" s="82"/>
      <c r="M442" s="82"/>
      <c r="N442" s="82"/>
      <c r="O442" s="82"/>
      <c r="P442" s="82"/>
      <c r="Q442" s="82"/>
      <c r="R442" s="82"/>
      <c r="S442" s="82"/>
      <c r="T442" s="82"/>
      <c r="U442" s="82"/>
      <c r="V442" s="83"/>
    </row>
    <row r="443" spans="3:22" s="66" customFormat="1" ht="39" customHeight="1">
      <c r="C443" s="82"/>
      <c r="D443" s="82"/>
      <c r="E443" s="82"/>
      <c r="F443" s="82"/>
      <c r="G443" s="82"/>
      <c r="H443" s="82"/>
      <c r="I443" s="82"/>
      <c r="J443" s="82"/>
      <c r="K443" s="82"/>
      <c r="L443" s="82"/>
      <c r="M443" s="82"/>
      <c r="N443" s="82"/>
      <c r="O443" s="82"/>
      <c r="P443" s="82"/>
      <c r="Q443" s="82"/>
      <c r="R443" s="82"/>
      <c r="S443" s="82"/>
      <c r="T443" s="82"/>
      <c r="U443" s="82"/>
      <c r="V443" s="83"/>
    </row>
    <row r="444" spans="3:22" s="66" customFormat="1" ht="39" customHeight="1">
      <c r="C444" s="82"/>
      <c r="D444" s="82"/>
      <c r="E444" s="82"/>
      <c r="F444" s="82"/>
      <c r="G444" s="82"/>
      <c r="H444" s="82"/>
      <c r="I444" s="82"/>
      <c r="J444" s="82"/>
      <c r="K444" s="82"/>
      <c r="L444" s="82"/>
      <c r="M444" s="82"/>
      <c r="N444" s="82"/>
      <c r="O444" s="82"/>
      <c r="P444" s="82"/>
      <c r="Q444" s="82"/>
      <c r="R444" s="82"/>
      <c r="S444" s="82"/>
      <c r="T444" s="82"/>
      <c r="U444" s="82"/>
      <c r="V444" s="83"/>
    </row>
    <row r="445" spans="3:22" s="66" customFormat="1" ht="39" customHeight="1">
      <c r="C445" s="82"/>
      <c r="D445" s="82"/>
      <c r="E445" s="82"/>
      <c r="F445" s="82"/>
      <c r="G445" s="82"/>
      <c r="H445" s="82"/>
      <c r="I445" s="82"/>
      <c r="J445" s="82"/>
      <c r="K445" s="82"/>
      <c r="L445" s="82"/>
      <c r="M445" s="82"/>
      <c r="N445" s="82"/>
      <c r="O445" s="82"/>
      <c r="P445" s="82"/>
      <c r="Q445" s="82"/>
      <c r="R445" s="82"/>
      <c r="S445" s="82"/>
      <c r="T445" s="82"/>
      <c r="U445" s="82"/>
      <c r="V445" s="83"/>
    </row>
    <row r="446" spans="3:22" s="66" customFormat="1" ht="39" customHeight="1">
      <c r="C446" s="82"/>
      <c r="D446" s="82"/>
      <c r="E446" s="82"/>
      <c r="F446" s="82"/>
      <c r="G446" s="82"/>
      <c r="H446" s="82"/>
      <c r="I446" s="82"/>
      <c r="J446" s="82"/>
      <c r="K446" s="82"/>
      <c r="L446" s="82"/>
      <c r="M446" s="82"/>
      <c r="N446" s="82"/>
      <c r="O446" s="82"/>
      <c r="P446" s="82"/>
      <c r="Q446" s="82"/>
      <c r="R446" s="82"/>
      <c r="S446" s="82"/>
      <c r="T446" s="82"/>
      <c r="U446" s="82"/>
      <c r="V446" s="83"/>
    </row>
    <row r="447" spans="3:22" s="66" customFormat="1" ht="39" customHeight="1">
      <c r="C447" s="82"/>
      <c r="D447" s="82"/>
      <c r="E447" s="82"/>
      <c r="F447" s="82"/>
      <c r="G447" s="82"/>
      <c r="H447" s="82"/>
      <c r="I447" s="82"/>
      <c r="J447" s="82"/>
      <c r="K447" s="82"/>
      <c r="L447" s="82"/>
      <c r="M447" s="82"/>
      <c r="N447" s="82"/>
      <c r="O447" s="82"/>
      <c r="P447" s="82"/>
      <c r="Q447" s="82"/>
      <c r="R447" s="82"/>
      <c r="S447" s="82"/>
      <c r="T447" s="82"/>
      <c r="U447" s="82"/>
      <c r="V447" s="83"/>
    </row>
    <row r="448" spans="3:22" s="66" customFormat="1" ht="39" customHeight="1">
      <c r="C448" s="82"/>
      <c r="D448" s="82"/>
      <c r="E448" s="82"/>
      <c r="F448" s="82"/>
      <c r="G448" s="82"/>
      <c r="H448" s="82"/>
      <c r="I448" s="82"/>
      <c r="J448" s="82"/>
      <c r="K448" s="82"/>
      <c r="L448" s="82"/>
      <c r="M448" s="82"/>
      <c r="N448" s="82"/>
      <c r="O448" s="82"/>
      <c r="P448" s="82"/>
      <c r="Q448" s="82"/>
      <c r="R448" s="82"/>
      <c r="S448" s="82"/>
      <c r="T448" s="82"/>
      <c r="U448" s="82"/>
      <c r="V448" s="83"/>
    </row>
    <row r="449" spans="3:22" s="66" customFormat="1" ht="39" customHeight="1">
      <c r="C449" s="82"/>
      <c r="D449" s="82"/>
      <c r="E449" s="82"/>
      <c r="F449" s="82"/>
      <c r="G449" s="82"/>
      <c r="H449" s="82"/>
      <c r="I449" s="82"/>
      <c r="J449" s="82"/>
      <c r="K449" s="82"/>
      <c r="L449" s="82"/>
      <c r="M449" s="82"/>
      <c r="N449" s="82"/>
      <c r="O449" s="82"/>
      <c r="P449" s="82"/>
      <c r="Q449" s="82"/>
      <c r="R449" s="82"/>
      <c r="S449" s="82"/>
      <c r="T449" s="82"/>
      <c r="U449" s="82"/>
      <c r="V449" s="83"/>
    </row>
    <row r="450" spans="3:22" s="66" customFormat="1" ht="39" customHeight="1">
      <c r="C450" s="82"/>
      <c r="D450" s="82"/>
      <c r="E450" s="82"/>
      <c r="F450" s="82"/>
      <c r="G450" s="82"/>
      <c r="H450" s="82"/>
      <c r="I450" s="82"/>
      <c r="J450" s="82"/>
      <c r="K450" s="82"/>
      <c r="L450" s="82"/>
      <c r="M450" s="82"/>
      <c r="N450" s="82"/>
      <c r="O450" s="82"/>
      <c r="P450" s="82"/>
      <c r="Q450" s="82"/>
      <c r="R450" s="82"/>
      <c r="S450" s="82"/>
      <c r="T450" s="82"/>
      <c r="U450" s="82"/>
      <c r="V450" s="83"/>
    </row>
    <row r="451" spans="3:22" s="66" customFormat="1" ht="39" customHeight="1">
      <c r="C451" s="82"/>
      <c r="D451" s="82"/>
      <c r="E451" s="82"/>
      <c r="F451" s="82"/>
      <c r="G451" s="82"/>
      <c r="H451" s="82"/>
      <c r="I451" s="82"/>
      <c r="J451" s="82"/>
      <c r="K451" s="82"/>
      <c r="L451" s="82"/>
      <c r="M451" s="82"/>
      <c r="N451" s="82"/>
      <c r="O451" s="82"/>
      <c r="P451" s="82"/>
      <c r="Q451" s="82"/>
      <c r="R451" s="82"/>
      <c r="S451" s="82"/>
      <c r="T451" s="82"/>
      <c r="U451" s="82"/>
      <c r="V451" s="83"/>
    </row>
    <row r="452" spans="3:22" s="66" customFormat="1" ht="39" customHeight="1">
      <c r="C452" s="82"/>
      <c r="D452" s="82"/>
      <c r="E452" s="82"/>
      <c r="F452" s="82"/>
      <c r="G452" s="82"/>
      <c r="H452" s="82"/>
      <c r="I452" s="82"/>
      <c r="J452" s="82"/>
      <c r="K452" s="82"/>
      <c r="L452" s="82"/>
      <c r="M452" s="82"/>
      <c r="N452" s="82"/>
      <c r="O452" s="82"/>
      <c r="P452" s="82"/>
      <c r="Q452" s="82"/>
      <c r="R452" s="82"/>
      <c r="S452" s="82"/>
      <c r="T452" s="82"/>
      <c r="U452" s="82"/>
      <c r="V452" s="83"/>
    </row>
    <row r="453" spans="3:22" s="66" customFormat="1" ht="39" customHeight="1">
      <c r="C453" s="82"/>
      <c r="D453" s="82"/>
      <c r="E453" s="82"/>
      <c r="F453" s="82"/>
      <c r="G453" s="82"/>
      <c r="H453" s="82"/>
      <c r="I453" s="82"/>
      <c r="J453" s="82"/>
      <c r="K453" s="82"/>
      <c r="L453" s="82"/>
      <c r="M453" s="82"/>
      <c r="N453" s="82"/>
      <c r="O453" s="82"/>
      <c r="P453" s="82"/>
      <c r="Q453" s="82"/>
      <c r="R453" s="82"/>
      <c r="S453" s="82"/>
      <c r="T453" s="82"/>
      <c r="U453" s="82"/>
      <c r="V453" s="83"/>
    </row>
    <row r="454" spans="3:22" s="66" customFormat="1" ht="39" customHeight="1">
      <c r="C454" s="82"/>
      <c r="D454" s="82"/>
      <c r="E454" s="82"/>
      <c r="F454" s="82"/>
      <c r="G454" s="82"/>
      <c r="H454" s="82"/>
      <c r="I454" s="82"/>
      <c r="J454" s="82"/>
      <c r="K454" s="82"/>
      <c r="L454" s="82"/>
      <c r="M454" s="82"/>
      <c r="N454" s="82"/>
      <c r="O454" s="82"/>
      <c r="P454" s="82"/>
      <c r="Q454" s="82"/>
      <c r="R454" s="82"/>
      <c r="S454" s="82"/>
      <c r="T454" s="82"/>
      <c r="U454" s="82"/>
      <c r="V454" s="83"/>
    </row>
    <row r="455" spans="3:22" s="66" customFormat="1" ht="39" customHeight="1">
      <c r="C455" s="82"/>
      <c r="D455" s="82"/>
      <c r="E455" s="82"/>
      <c r="F455" s="82"/>
      <c r="G455" s="82"/>
      <c r="H455" s="82"/>
      <c r="I455" s="82"/>
      <c r="J455" s="82"/>
      <c r="K455" s="82"/>
      <c r="L455" s="82"/>
      <c r="M455" s="82"/>
      <c r="N455" s="82"/>
      <c r="O455" s="82"/>
      <c r="P455" s="82"/>
      <c r="Q455" s="82"/>
      <c r="R455" s="82"/>
      <c r="S455" s="82"/>
      <c r="T455" s="82"/>
      <c r="U455" s="82"/>
      <c r="V455" s="83"/>
    </row>
    <row r="456" spans="3:22" s="66" customFormat="1" ht="39" customHeight="1">
      <c r="C456" s="82"/>
      <c r="D456" s="82"/>
      <c r="E456" s="82"/>
      <c r="F456" s="82"/>
      <c r="G456" s="82"/>
      <c r="H456" s="82"/>
      <c r="I456" s="82"/>
      <c r="J456" s="82"/>
      <c r="K456" s="82"/>
      <c r="L456" s="82"/>
      <c r="M456" s="82"/>
      <c r="N456" s="82"/>
      <c r="O456" s="82"/>
      <c r="P456" s="82"/>
      <c r="Q456" s="82"/>
      <c r="R456" s="82"/>
      <c r="S456" s="82"/>
      <c r="T456" s="82"/>
      <c r="U456" s="82"/>
      <c r="V456" s="83"/>
    </row>
    <row r="457" spans="3:22" s="66" customFormat="1" ht="39" customHeight="1">
      <c r="C457" s="82"/>
      <c r="D457" s="82"/>
      <c r="E457" s="82"/>
      <c r="F457" s="82"/>
      <c r="G457" s="82"/>
      <c r="H457" s="82"/>
      <c r="I457" s="82"/>
      <c r="J457" s="82"/>
      <c r="K457" s="82"/>
      <c r="L457" s="82"/>
      <c r="M457" s="82"/>
      <c r="N457" s="82"/>
      <c r="O457" s="82"/>
      <c r="P457" s="82"/>
      <c r="Q457" s="82"/>
      <c r="R457" s="82"/>
      <c r="S457" s="82"/>
      <c r="T457" s="82"/>
      <c r="U457" s="82"/>
      <c r="V457" s="83"/>
    </row>
    <row r="458" spans="3:22" s="66" customFormat="1" ht="39" customHeight="1">
      <c r="C458" s="82"/>
      <c r="D458" s="82"/>
      <c r="E458" s="82"/>
      <c r="F458" s="82"/>
      <c r="G458" s="82"/>
      <c r="H458" s="82"/>
      <c r="I458" s="82"/>
      <c r="J458" s="82"/>
      <c r="K458" s="82"/>
      <c r="L458" s="82"/>
      <c r="M458" s="82"/>
      <c r="N458" s="82"/>
      <c r="O458" s="82"/>
      <c r="P458" s="82"/>
      <c r="Q458" s="82"/>
      <c r="R458" s="82"/>
      <c r="S458" s="82"/>
      <c r="T458" s="82"/>
      <c r="U458" s="82"/>
      <c r="V458" s="83"/>
    </row>
    <row r="459" spans="3:22" s="66" customFormat="1" ht="39" customHeight="1">
      <c r="C459" s="82"/>
      <c r="D459" s="82"/>
      <c r="E459" s="82"/>
      <c r="F459" s="82"/>
      <c r="G459" s="82"/>
      <c r="H459" s="82"/>
      <c r="I459" s="82"/>
      <c r="J459" s="82"/>
      <c r="K459" s="82"/>
      <c r="L459" s="82"/>
      <c r="M459" s="82"/>
      <c r="N459" s="82"/>
      <c r="O459" s="82"/>
      <c r="P459" s="82"/>
      <c r="Q459" s="82"/>
      <c r="R459" s="82"/>
      <c r="S459" s="82"/>
      <c r="T459" s="82"/>
      <c r="U459" s="82"/>
      <c r="V459" s="83"/>
    </row>
    <row r="460" spans="3:22" s="66" customFormat="1" ht="39" customHeight="1">
      <c r="C460" s="82"/>
      <c r="D460" s="82"/>
      <c r="E460" s="82"/>
      <c r="F460" s="82"/>
      <c r="G460" s="82"/>
      <c r="H460" s="82"/>
      <c r="I460" s="82"/>
      <c r="J460" s="82"/>
      <c r="K460" s="82"/>
      <c r="L460" s="82"/>
      <c r="M460" s="82"/>
      <c r="N460" s="82"/>
      <c r="O460" s="82"/>
      <c r="P460" s="82"/>
      <c r="Q460" s="82"/>
      <c r="R460" s="82"/>
      <c r="S460" s="82"/>
      <c r="T460" s="82"/>
      <c r="U460" s="82"/>
      <c r="V460" s="83"/>
    </row>
    <row r="461" spans="3:22" s="66" customFormat="1" ht="39" customHeight="1">
      <c r="C461" s="82"/>
      <c r="D461" s="82"/>
      <c r="E461" s="82"/>
      <c r="F461" s="82"/>
      <c r="G461" s="82"/>
      <c r="H461" s="82"/>
      <c r="I461" s="82"/>
      <c r="J461" s="82"/>
      <c r="K461" s="82"/>
      <c r="L461" s="82"/>
      <c r="M461" s="82"/>
      <c r="N461" s="82"/>
      <c r="O461" s="82"/>
      <c r="P461" s="82"/>
      <c r="Q461" s="82"/>
      <c r="R461" s="82"/>
      <c r="S461" s="82"/>
      <c r="T461" s="82"/>
      <c r="U461" s="82"/>
      <c r="V461" s="83"/>
    </row>
    <row r="462" spans="3:22" s="66" customFormat="1" ht="39" customHeight="1">
      <c r="C462" s="82"/>
      <c r="D462" s="82"/>
      <c r="E462" s="82"/>
      <c r="F462" s="82"/>
      <c r="G462" s="82"/>
      <c r="H462" s="82"/>
      <c r="I462" s="82"/>
      <c r="J462" s="82"/>
      <c r="K462" s="82"/>
      <c r="L462" s="82"/>
      <c r="M462" s="82"/>
      <c r="N462" s="82"/>
      <c r="O462" s="82"/>
      <c r="P462" s="82"/>
      <c r="Q462" s="82"/>
      <c r="R462" s="82"/>
      <c r="S462" s="82"/>
      <c r="T462" s="82"/>
      <c r="U462" s="82"/>
      <c r="V462" s="83"/>
    </row>
    <row r="463" spans="3:22" s="66" customFormat="1" ht="39" customHeight="1">
      <c r="C463" s="82"/>
      <c r="D463" s="82"/>
      <c r="E463" s="82"/>
      <c r="F463" s="82"/>
      <c r="G463" s="82"/>
      <c r="H463" s="82"/>
      <c r="I463" s="82"/>
      <c r="J463" s="82"/>
      <c r="K463" s="82"/>
      <c r="L463" s="82"/>
      <c r="M463" s="82"/>
      <c r="N463" s="82"/>
      <c r="O463" s="82"/>
      <c r="P463" s="82"/>
      <c r="Q463" s="82"/>
      <c r="R463" s="82"/>
      <c r="S463" s="82"/>
      <c r="T463" s="82"/>
      <c r="U463" s="82"/>
      <c r="V463" s="83"/>
    </row>
    <row r="464" spans="3:22" s="66" customFormat="1" ht="39" customHeight="1">
      <c r="C464" s="82"/>
      <c r="D464" s="82"/>
      <c r="E464" s="82"/>
      <c r="F464" s="82"/>
      <c r="G464" s="82"/>
      <c r="H464" s="82"/>
      <c r="I464" s="82"/>
      <c r="J464" s="82"/>
      <c r="K464" s="82"/>
      <c r="L464" s="82"/>
      <c r="M464" s="82"/>
      <c r="N464" s="82"/>
      <c r="O464" s="82"/>
      <c r="P464" s="82"/>
      <c r="Q464" s="82"/>
      <c r="R464" s="82"/>
      <c r="S464" s="82"/>
      <c r="T464" s="82"/>
      <c r="U464" s="82"/>
      <c r="V464" s="83"/>
    </row>
    <row r="465" spans="3:22" s="66" customFormat="1" ht="39" customHeight="1">
      <c r="C465" s="82"/>
      <c r="D465" s="82"/>
      <c r="E465" s="82"/>
      <c r="F465" s="82"/>
      <c r="G465" s="82"/>
      <c r="H465" s="82"/>
      <c r="I465" s="82"/>
      <c r="J465" s="82"/>
      <c r="K465" s="82"/>
      <c r="L465" s="82"/>
      <c r="M465" s="82"/>
      <c r="N465" s="82"/>
      <c r="O465" s="82"/>
      <c r="P465" s="82"/>
      <c r="Q465" s="82"/>
      <c r="R465" s="82"/>
      <c r="S465" s="82"/>
      <c r="T465" s="82"/>
      <c r="U465" s="82"/>
      <c r="V465" s="83"/>
    </row>
    <row r="466" spans="3:22" s="66" customFormat="1" ht="39" customHeight="1">
      <c r="C466" s="82"/>
      <c r="D466" s="82"/>
      <c r="E466" s="82"/>
      <c r="F466" s="82"/>
      <c r="G466" s="82"/>
      <c r="H466" s="82"/>
      <c r="I466" s="82"/>
      <c r="J466" s="82"/>
      <c r="K466" s="82"/>
      <c r="L466" s="82"/>
      <c r="M466" s="82"/>
      <c r="N466" s="82"/>
      <c r="O466" s="82"/>
      <c r="P466" s="82"/>
      <c r="Q466" s="82"/>
      <c r="R466" s="82"/>
      <c r="S466" s="82"/>
      <c r="T466" s="82"/>
      <c r="U466" s="82"/>
      <c r="V466" s="83"/>
    </row>
    <row r="467" spans="3:22" s="66" customFormat="1" ht="39" customHeight="1">
      <c r="C467" s="82"/>
      <c r="D467" s="82"/>
      <c r="E467" s="82"/>
      <c r="F467" s="82"/>
      <c r="G467" s="82"/>
      <c r="H467" s="82"/>
      <c r="I467" s="82"/>
      <c r="J467" s="82"/>
      <c r="K467" s="82"/>
      <c r="L467" s="82"/>
      <c r="M467" s="82"/>
      <c r="N467" s="82"/>
      <c r="O467" s="82"/>
      <c r="P467" s="82"/>
      <c r="Q467" s="82"/>
      <c r="R467" s="82"/>
      <c r="S467" s="82"/>
      <c r="T467" s="82"/>
      <c r="U467" s="82"/>
      <c r="V467" s="83"/>
    </row>
    <row r="468" spans="3:22" s="66" customFormat="1" ht="39" customHeight="1">
      <c r="C468" s="82"/>
      <c r="D468" s="82"/>
      <c r="E468" s="82"/>
      <c r="F468" s="82"/>
      <c r="G468" s="82"/>
      <c r="H468" s="82"/>
      <c r="I468" s="82"/>
      <c r="J468" s="82"/>
      <c r="K468" s="82"/>
      <c r="L468" s="82"/>
      <c r="M468" s="82"/>
      <c r="N468" s="82"/>
      <c r="O468" s="82"/>
      <c r="P468" s="82"/>
      <c r="Q468" s="82"/>
      <c r="R468" s="82"/>
      <c r="S468" s="82"/>
      <c r="T468" s="82"/>
      <c r="U468" s="82"/>
      <c r="V468" s="83"/>
    </row>
    <row r="469" spans="3:22" s="66" customFormat="1" ht="39" customHeight="1">
      <c r="C469" s="82"/>
      <c r="D469" s="82"/>
      <c r="E469" s="82"/>
      <c r="F469" s="82"/>
      <c r="G469" s="82"/>
      <c r="H469" s="82"/>
      <c r="I469" s="82"/>
      <c r="J469" s="82"/>
      <c r="K469" s="82"/>
      <c r="L469" s="82"/>
      <c r="M469" s="82"/>
      <c r="N469" s="82"/>
      <c r="O469" s="82"/>
      <c r="P469" s="82"/>
      <c r="Q469" s="82"/>
      <c r="R469" s="82"/>
      <c r="S469" s="82"/>
      <c r="T469" s="82"/>
      <c r="U469" s="82"/>
      <c r="V469" s="83"/>
    </row>
    <row r="470" spans="3:22" s="66" customFormat="1" ht="39" customHeight="1">
      <c r="C470" s="82"/>
      <c r="D470" s="82"/>
      <c r="E470" s="82"/>
      <c r="F470" s="82"/>
      <c r="G470" s="82"/>
      <c r="H470" s="82"/>
      <c r="I470" s="82"/>
      <c r="J470" s="82"/>
      <c r="K470" s="82"/>
      <c r="L470" s="82"/>
      <c r="M470" s="82"/>
      <c r="N470" s="82"/>
      <c r="O470" s="82"/>
      <c r="P470" s="82"/>
      <c r="Q470" s="82"/>
      <c r="R470" s="82"/>
      <c r="S470" s="82"/>
      <c r="T470" s="82"/>
      <c r="U470" s="82"/>
      <c r="V470" s="83"/>
    </row>
    <row r="471" spans="3:22" s="66" customFormat="1" ht="39" customHeight="1">
      <c r="C471" s="82"/>
      <c r="D471" s="82"/>
      <c r="E471" s="82"/>
      <c r="F471" s="82"/>
      <c r="G471" s="82"/>
      <c r="H471" s="82"/>
      <c r="I471" s="82"/>
      <c r="J471" s="82"/>
      <c r="K471" s="82"/>
      <c r="L471" s="82"/>
      <c r="M471" s="82"/>
      <c r="N471" s="82"/>
      <c r="O471" s="82"/>
      <c r="P471" s="82"/>
      <c r="Q471" s="82"/>
      <c r="R471" s="82"/>
      <c r="S471" s="82"/>
      <c r="T471" s="82"/>
      <c r="U471" s="82"/>
      <c r="V471" s="83"/>
    </row>
    <row r="472" spans="3:22" s="66" customFormat="1" ht="39" customHeight="1">
      <c r="C472" s="82"/>
      <c r="D472" s="82"/>
      <c r="E472" s="82"/>
      <c r="F472" s="82"/>
      <c r="G472" s="82"/>
      <c r="H472" s="82"/>
      <c r="I472" s="82"/>
      <c r="J472" s="82"/>
      <c r="K472" s="82"/>
      <c r="L472" s="82"/>
      <c r="M472" s="82"/>
      <c r="N472" s="82"/>
      <c r="O472" s="82"/>
      <c r="P472" s="82"/>
      <c r="Q472" s="82"/>
      <c r="R472" s="82"/>
      <c r="S472" s="82"/>
      <c r="T472" s="82"/>
      <c r="U472" s="82"/>
      <c r="V472" s="83"/>
    </row>
    <row r="473" spans="3:22" s="66" customFormat="1" ht="39" customHeight="1">
      <c r="C473" s="82"/>
      <c r="D473" s="82"/>
      <c r="E473" s="82"/>
      <c r="F473" s="82"/>
      <c r="G473" s="82"/>
      <c r="H473" s="82"/>
      <c r="I473" s="82"/>
      <c r="J473" s="82"/>
      <c r="K473" s="82"/>
      <c r="L473" s="82"/>
      <c r="M473" s="82"/>
      <c r="N473" s="82"/>
      <c r="O473" s="82"/>
      <c r="P473" s="82"/>
      <c r="Q473" s="82"/>
      <c r="R473" s="82"/>
      <c r="S473" s="82"/>
      <c r="T473" s="82"/>
      <c r="U473" s="82"/>
      <c r="V473" s="83"/>
    </row>
    <row r="474" spans="3:22" s="66" customFormat="1" ht="39" customHeight="1">
      <c r="C474" s="82"/>
      <c r="D474" s="82"/>
      <c r="E474" s="82"/>
      <c r="F474" s="82"/>
      <c r="G474" s="82"/>
      <c r="H474" s="82"/>
      <c r="I474" s="82"/>
      <c r="J474" s="82"/>
      <c r="K474" s="82"/>
      <c r="L474" s="82"/>
      <c r="M474" s="82"/>
      <c r="N474" s="82"/>
      <c r="O474" s="82"/>
      <c r="P474" s="82"/>
      <c r="Q474" s="82"/>
      <c r="R474" s="82"/>
      <c r="S474" s="82"/>
      <c r="T474" s="82"/>
      <c r="U474" s="82"/>
      <c r="V474" s="83"/>
    </row>
    <row r="475" spans="3:22" s="66" customFormat="1" ht="39" customHeight="1">
      <c r="C475" s="82"/>
      <c r="D475" s="82"/>
      <c r="E475" s="82"/>
      <c r="F475" s="82"/>
      <c r="G475" s="82"/>
      <c r="H475" s="82"/>
      <c r="I475" s="82"/>
      <c r="J475" s="82"/>
      <c r="K475" s="82"/>
      <c r="L475" s="82"/>
      <c r="M475" s="82"/>
      <c r="N475" s="82"/>
      <c r="O475" s="82"/>
      <c r="P475" s="82"/>
      <c r="Q475" s="82"/>
      <c r="R475" s="82"/>
      <c r="S475" s="82"/>
      <c r="T475" s="82"/>
      <c r="U475" s="82"/>
      <c r="V475" s="83"/>
    </row>
    <row r="476" spans="3:22" s="66" customFormat="1" ht="39" customHeight="1">
      <c r="C476" s="82"/>
      <c r="D476" s="82"/>
      <c r="E476" s="82"/>
      <c r="F476" s="82"/>
      <c r="G476" s="82"/>
      <c r="H476" s="82"/>
      <c r="I476" s="82"/>
      <c r="J476" s="82"/>
      <c r="K476" s="82"/>
      <c r="L476" s="82"/>
      <c r="M476" s="82"/>
      <c r="N476" s="82"/>
      <c r="O476" s="82"/>
      <c r="P476" s="82"/>
      <c r="Q476" s="82"/>
      <c r="R476" s="82"/>
      <c r="S476" s="82"/>
      <c r="T476" s="82"/>
      <c r="U476" s="82"/>
      <c r="V476" s="83"/>
    </row>
    <row r="477" spans="3:22" s="66" customFormat="1" ht="39" customHeight="1">
      <c r="C477" s="82"/>
      <c r="D477" s="82"/>
      <c r="E477" s="82"/>
      <c r="F477" s="82"/>
      <c r="G477" s="82"/>
      <c r="H477" s="82"/>
      <c r="I477" s="82"/>
      <c r="J477" s="82"/>
      <c r="K477" s="82"/>
      <c r="L477" s="82"/>
      <c r="M477" s="82"/>
      <c r="N477" s="82"/>
      <c r="O477" s="82"/>
      <c r="P477" s="82"/>
      <c r="Q477" s="82"/>
      <c r="R477" s="82"/>
      <c r="S477" s="82"/>
      <c r="T477" s="82"/>
      <c r="U477" s="82"/>
      <c r="V477" s="83"/>
    </row>
    <row r="478" spans="3:22" s="66" customFormat="1" ht="39" customHeight="1">
      <c r="C478" s="82"/>
      <c r="D478" s="82"/>
      <c r="E478" s="82"/>
      <c r="F478" s="82"/>
      <c r="G478" s="82"/>
      <c r="H478" s="82"/>
      <c r="I478" s="82"/>
      <c r="J478" s="82"/>
      <c r="K478" s="82"/>
      <c r="L478" s="82"/>
      <c r="M478" s="82"/>
      <c r="N478" s="82"/>
      <c r="O478" s="82"/>
      <c r="P478" s="82"/>
      <c r="Q478" s="82"/>
      <c r="R478" s="82"/>
      <c r="S478" s="82"/>
      <c r="T478" s="82"/>
      <c r="U478" s="82"/>
      <c r="V478" s="83"/>
    </row>
    <row r="479" spans="3:22" s="66" customFormat="1" ht="39" customHeight="1">
      <c r="C479" s="82"/>
      <c r="D479" s="82"/>
      <c r="E479" s="82"/>
      <c r="F479" s="82"/>
      <c r="G479" s="82"/>
      <c r="H479" s="82"/>
      <c r="I479" s="82"/>
      <c r="J479" s="82"/>
      <c r="K479" s="82"/>
      <c r="L479" s="82"/>
      <c r="M479" s="82"/>
      <c r="N479" s="82"/>
      <c r="O479" s="82"/>
      <c r="P479" s="82"/>
      <c r="Q479" s="82"/>
      <c r="R479" s="82"/>
      <c r="S479" s="82"/>
      <c r="T479" s="82"/>
      <c r="U479" s="82"/>
      <c r="V479" s="83"/>
    </row>
    <row r="480" spans="3:22" s="66" customFormat="1" ht="39" customHeight="1">
      <c r="C480" s="82"/>
      <c r="D480" s="82"/>
      <c r="E480" s="82"/>
      <c r="F480" s="82"/>
      <c r="G480" s="82"/>
      <c r="H480" s="82"/>
      <c r="I480" s="82"/>
      <c r="J480" s="82"/>
      <c r="K480" s="82"/>
      <c r="L480" s="82"/>
      <c r="M480" s="82"/>
      <c r="N480" s="82"/>
      <c r="O480" s="82"/>
      <c r="P480" s="82"/>
      <c r="Q480" s="82"/>
      <c r="R480" s="82"/>
      <c r="S480" s="82"/>
      <c r="T480" s="82"/>
      <c r="U480" s="82"/>
      <c r="V480" s="83"/>
    </row>
    <row r="481" spans="3:22" s="66" customFormat="1" ht="39" customHeight="1">
      <c r="C481" s="82"/>
      <c r="D481" s="82"/>
      <c r="E481" s="82"/>
      <c r="F481" s="82"/>
      <c r="G481" s="82"/>
      <c r="H481" s="82"/>
      <c r="I481" s="82"/>
      <c r="J481" s="82"/>
      <c r="K481" s="82"/>
      <c r="L481" s="82"/>
      <c r="M481" s="82"/>
      <c r="N481" s="82"/>
      <c r="O481" s="82"/>
      <c r="P481" s="82"/>
      <c r="Q481" s="82"/>
      <c r="R481" s="82"/>
      <c r="S481" s="82"/>
      <c r="T481" s="82"/>
      <c r="U481" s="82"/>
      <c r="V481" s="83"/>
    </row>
    <row r="482" spans="3:22" s="66" customFormat="1" ht="39" customHeight="1">
      <c r="C482" s="82"/>
      <c r="D482" s="82"/>
      <c r="E482" s="82"/>
      <c r="F482" s="82"/>
      <c r="G482" s="82"/>
      <c r="H482" s="82"/>
      <c r="I482" s="82"/>
      <c r="J482" s="82"/>
      <c r="K482" s="82"/>
      <c r="L482" s="82"/>
      <c r="M482" s="82"/>
      <c r="N482" s="82"/>
      <c r="O482" s="82"/>
      <c r="P482" s="82"/>
      <c r="Q482" s="82"/>
      <c r="R482" s="82"/>
      <c r="S482" s="82"/>
      <c r="T482" s="82"/>
      <c r="U482" s="82"/>
      <c r="V482" s="83"/>
    </row>
    <row r="483" spans="3:22" s="66" customFormat="1" ht="39" customHeight="1">
      <c r="C483" s="82"/>
      <c r="D483" s="82"/>
      <c r="E483" s="82"/>
      <c r="F483" s="82"/>
      <c r="G483" s="82"/>
      <c r="H483" s="82"/>
      <c r="I483" s="82"/>
      <c r="J483" s="82"/>
      <c r="K483" s="82"/>
      <c r="L483" s="82"/>
      <c r="M483" s="82"/>
      <c r="N483" s="82"/>
      <c r="O483" s="82"/>
      <c r="P483" s="82"/>
      <c r="Q483" s="82"/>
      <c r="R483" s="82"/>
      <c r="S483" s="82"/>
      <c r="T483" s="82"/>
      <c r="U483" s="82"/>
      <c r="V483" s="83"/>
    </row>
    <row r="484" spans="3:22" s="66" customFormat="1" ht="39" customHeight="1">
      <c r="C484" s="82"/>
      <c r="D484" s="82"/>
      <c r="E484" s="82"/>
      <c r="F484" s="82"/>
      <c r="G484" s="82"/>
      <c r="H484" s="82"/>
      <c r="I484" s="82"/>
      <c r="J484" s="82"/>
      <c r="K484" s="82"/>
      <c r="L484" s="82"/>
      <c r="M484" s="82"/>
      <c r="N484" s="82"/>
      <c r="O484" s="82"/>
      <c r="P484" s="82"/>
      <c r="Q484" s="82"/>
      <c r="R484" s="82"/>
      <c r="S484" s="82"/>
      <c r="T484" s="82"/>
      <c r="U484" s="82"/>
      <c r="V484" s="83"/>
    </row>
    <row r="485" spans="3:22" s="66" customFormat="1" ht="39" customHeight="1">
      <c r="C485" s="82"/>
      <c r="D485" s="82"/>
      <c r="E485" s="82"/>
      <c r="F485" s="82"/>
      <c r="G485" s="82"/>
      <c r="H485" s="82"/>
      <c r="I485" s="82"/>
      <c r="J485" s="82"/>
      <c r="K485" s="82"/>
      <c r="L485" s="82"/>
      <c r="M485" s="82"/>
      <c r="N485" s="82"/>
      <c r="O485" s="82"/>
      <c r="P485" s="82"/>
      <c r="Q485" s="82"/>
      <c r="R485" s="82"/>
      <c r="S485" s="82"/>
      <c r="T485" s="82"/>
      <c r="U485" s="82"/>
      <c r="V485" s="83"/>
    </row>
    <row r="486" spans="3:22" s="66" customFormat="1" ht="39" customHeight="1">
      <c r="C486" s="82"/>
      <c r="D486" s="82"/>
      <c r="E486" s="82"/>
      <c r="F486" s="82"/>
      <c r="G486" s="82"/>
      <c r="H486" s="82"/>
      <c r="I486" s="82"/>
      <c r="J486" s="82"/>
      <c r="K486" s="82"/>
      <c r="L486" s="82"/>
      <c r="M486" s="82"/>
      <c r="N486" s="82"/>
      <c r="O486" s="82"/>
      <c r="P486" s="82"/>
      <c r="Q486" s="82"/>
      <c r="R486" s="82"/>
      <c r="S486" s="82"/>
      <c r="T486" s="82"/>
      <c r="U486" s="82"/>
      <c r="V486" s="83"/>
    </row>
    <row r="487" spans="3:22" s="66" customFormat="1" ht="39" customHeight="1">
      <c r="C487" s="82"/>
      <c r="D487" s="82"/>
      <c r="E487" s="82"/>
      <c r="F487" s="82"/>
      <c r="G487" s="82"/>
      <c r="H487" s="82"/>
      <c r="I487" s="82"/>
      <c r="J487" s="82"/>
      <c r="K487" s="82"/>
      <c r="L487" s="82"/>
      <c r="M487" s="82"/>
      <c r="N487" s="82"/>
      <c r="O487" s="82"/>
      <c r="P487" s="82"/>
      <c r="Q487" s="82"/>
      <c r="R487" s="82"/>
      <c r="S487" s="82"/>
      <c r="T487" s="82"/>
      <c r="U487" s="82"/>
      <c r="V487" s="83"/>
    </row>
    <row r="488" spans="3:22" s="66" customFormat="1" ht="39" customHeight="1">
      <c r="C488" s="82"/>
      <c r="D488" s="82"/>
      <c r="E488" s="82"/>
      <c r="F488" s="82"/>
      <c r="G488" s="82"/>
      <c r="H488" s="82"/>
      <c r="I488" s="82"/>
      <c r="J488" s="82"/>
      <c r="K488" s="82"/>
      <c r="L488" s="82"/>
      <c r="M488" s="82"/>
      <c r="N488" s="82"/>
      <c r="O488" s="82"/>
      <c r="P488" s="82"/>
      <c r="Q488" s="82"/>
      <c r="R488" s="82"/>
      <c r="S488" s="82"/>
      <c r="T488" s="82"/>
      <c r="U488" s="82"/>
      <c r="V488" s="83"/>
    </row>
    <row r="489" spans="3:22" s="66" customFormat="1" ht="39" customHeight="1">
      <c r="C489" s="82"/>
      <c r="D489" s="82"/>
      <c r="E489" s="82"/>
      <c r="F489" s="82"/>
      <c r="G489" s="82"/>
      <c r="H489" s="82"/>
      <c r="I489" s="82"/>
      <c r="J489" s="82"/>
      <c r="K489" s="82"/>
      <c r="L489" s="82"/>
      <c r="M489" s="82"/>
      <c r="N489" s="82"/>
      <c r="O489" s="82"/>
      <c r="P489" s="82"/>
      <c r="Q489" s="82"/>
      <c r="R489" s="82"/>
      <c r="S489" s="82"/>
      <c r="T489" s="82"/>
      <c r="U489" s="82"/>
      <c r="V489" s="83"/>
    </row>
    <row r="490" spans="3:22" s="66" customFormat="1" ht="39" customHeight="1">
      <c r="C490" s="82"/>
      <c r="D490" s="82"/>
      <c r="E490" s="82"/>
      <c r="F490" s="82"/>
      <c r="G490" s="82"/>
      <c r="H490" s="82"/>
      <c r="I490" s="82"/>
      <c r="J490" s="82"/>
      <c r="K490" s="82"/>
      <c r="L490" s="82"/>
      <c r="M490" s="82"/>
      <c r="N490" s="82"/>
      <c r="O490" s="82"/>
      <c r="P490" s="82"/>
      <c r="Q490" s="82"/>
      <c r="R490" s="82"/>
      <c r="S490" s="82"/>
      <c r="T490" s="82"/>
      <c r="U490" s="82"/>
      <c r="V490" s="83"/>
    </row>
    <row r="491" spans="3:22" s="66" customFormat="1" ht="39" customHeight="1">
      <c r="C491" s="82"/>
      <c r="D491" s="82"/>
      <c r="E491" s="82"/>
      <c r="F491" s="82"/>
      <c r="G491" s="82"/>
      <c r="H491" s="82"/>
      <c r="I491" s="82"/>
      <c r="J491" s="82"/>
      <c r="K491" s="82"/>
      <c r="L491" s="82"/>
      <c r="M491" s="82"/>
      <c r="N491" s="82"/>
      <c r="O491" s="82"/>
      <c r="P491" s="82"/>
      <c r="Q491" s="82"/>
      <c r="R491" s="82"/>
      <c r="S491" s="82"/>
      <c r="T491" s="82"/>
      <c r="U491" s="82"/>
      <c r="V491" s="83"/>
    </row>
    <row r="492" spans="3:22" s="66" customFormat="1" ht="39" customHeight="1">
      <c r="C492" s="82"/>
      <c r="D492" s="82"/>
      <c r="E492" s="82"/>
      <c r="F492" s="82"/>
      <c r="G492" s="82"/>
      <c r="H492" s="82"/>
      <c r="I492" s="82"/>
      <c r="J492" s="82"/>
      <c r="K492" s="82"/>
      <c r="L492" s="82"/>
      <c r="M492" s="82"/>
      <c r="N492" s="82"/>
      <c r="O492" s="82"/>
      <c r="P492" s="82"/>
      <c r="Q492" s="82"/>
      <c r="R492" s="82"/>
      <c r="S492" s="82"/>
      <c r="T492" s="82"/>
      <c r="U492" s="82"/>
      <c r="V492" s="83"/>
    </row>
    <row r="493" spans="3:22" s="66" customFormat="1" ht="39" customHeight="1">
      <c r="C493" s="82"/>
      <c r="D493" s="82"/>
      <c r="E493" s="82"/>
      <c r="F493" s="82"/>
      <c r="G493" s="82"/>
      <c r="H493" s="82"/>
      <c r="I493" s="82"/>
      <c r="J493" s="82"/>
      <c r="K493" s="82"/>
      <c r="L493" s="82"/>
      <c r="M493" s="82"/>
      <c r="N493" s="82"/>
      <c r="O493" s="82"/>
      <c r="P493" s="82"/>
      <c r="Q493" s="82"/>
      <c r="R493" s="82"/>
      <c r="S493" s="82"/>
      <c r="T493" s="82"/>
      <c r="U493" s="82"/>
      <c r="V493" s="83"/>
    </row>
    <row r="494" spans="3:22" s="66" customFormat="1" ht="39" customHeight="1">
      <c r="C494" s="82"/>
      <c r="D494" s="82"/>
      <c r="E494" s="82"/>
      <c r="F494" s="82"/>
      <c r="G494" s="82"/>
      <c r="H494" s="82"/>
      <c r="I494" s="82"/>
      <c r="J494" s="82"/>
      <c r="K494" s="82"/>
      <c r="L494" s="82"/>
      <c r="M494" s="82"/>
      <c r="N494" s="82"/>
      <c r="O494" s="82"/>
      <c r="P494" s="82"/>
      <c r="Q494" s="82"/>
      <c r="R494" s="82"/>
      <c r="S494" s="82"/>
      <c r="T494" s="82"/>
      <c r="U494" s="82"/>
      <c r="V494" s="83"/>
    </row>
    <row r="495" spans="3:22" s="66" customFormat="1" ht="39" customHeight="1">
      <c r="C495" s="82"/>
      <c r="D495" s="82"/>
      <c r="E495" s="82"/>
      <c r="F495" s="82"/>
      <c r="G495" s="82"/>
      <c r="H495" s="82"/>
      <c r="I495" s="82"/>
      <c r="J495" s="82"/>
      <c r="K495" s="82"/>
      <c r="L495" s="82"/>
      <c r="M495" s="82"/>
      <c r="N495" s="82"/>
      <c r="O495" s="82"/>
      <c r="P495" s="82"/>
      <c r="Q495" s="82"/>
      <c r="R495" s="82"/>
      <c r="S495" s="82"/>
      <c r="T495" s="82"/>
      <c r="U495" s="82"/>
      <c r="V495" s="83"/>
    </row>
    <row r="496" spans="3:22" s="66" customFormat="1" ht="39" customHeight="1">
      <c r="C496" s="82"/>
      <c r="D496" s="82"/>
      <c r="E496" s="82"/>
      <c r="F496" s="82"/>
      <c r="G496" s="82"/>
      <c r="H496" s="82"/>
      <c r="I496" s="82"/>
      <c r="J496" s="82"/>
      <c r="K496" s="82"/>
      <c r="L496" s="82"/>
      <c r="M496" s="82"/>
      <c r="N496" s="82"/>
      <c r="O496" s="82"/>
      <c r="P496" s="82"/>
      <c r="Q496" s="82"/>
      <c r="R496" s="82"/>
      <c r="S496" s="82"/>
      <c r="T496" s="82"/>
      <c r="U496" s="82"/>
      <c r="V496" s="83"/>
    </row>
    <row r="497" spans="3:22" s="66" customFormat="1" ht="39" customHeight="1">
      <c r="C497" s="82"/>
      <c r="D497" s="82"/>
      <c r="E497" s="82"/>
      <c r="F497" s="82"/>
      <c r="G497" s="82"/>
      <c r="H497" s="82"/>
      <c r="I497" s="82"/>
      <c r="J497" s="82"/>
      <c r="K497" s="82"/>
      <c r="L497" s="82"/>
      <c r="M497" s="82"/>
      <c r="N497" s="82"/>
      <c r="O497" s="82"/>
      <c r="P497" s="82"/>
      <c r="Q497" s="82"/>
      <c r="R497" s="82"/>
      <c r="S497" s="82"/>
      <c r="T497" s="82"/>
      <c r="U497" s="82"/>
      <c r="V497" s="83"/>
    </row>
    <row r="498" spans="3:22" s="66" customFormat="1" ht="39" customHeight="1">
      <c r="C498" s="82"/>
      <c r="D498" s="82"/>
      <c r="E498" s="82"/>
      <c r="F498" s="82"/>
      <c r="G498" s="82"/>
      <c r="H498" s="82"/>
      <c r="I498" s="82"/>
      <c r="J498" s="82"/>
      <c r="K498" s="82"/>
      <c r="L498" s="82"/>
      <c r="M498" s="82"/>
      <c r="N498" s="82"/>
      <c r="O498" s="82"/>
      <c r="P498" s="82"/>
      <c r="Q498" s="82"/>
      <c r="R498" s="82"/>
      <c r="S498" s="82"/>
      <c r="T498" s="82"/>
      <c r="U498" s="82"/>
      <c r="V498" s="83"/>
    </row>
    <row r="499" spans="3:22" s="66" customFormat="1" ht="39" customHeight="1">
      <c r="C499" s="82"/>
      <c r="D499" s="82"/>
      <c r="E499" s="82"/>
      <c r="F499" s="82"/>
      <c r="G499" s="82"/>
      <c r="H499" s="82"/>
      <c r="I499" s="82"/>
      <c r="J499" s="82"/>
      <c r="K499" s="82"/>
      <c r="L499" s="82"/>
      <c r="M499" s="82"/>
      <c r="N499" s="82"/>
      <c r="O499" s="82"/>
      <c r="P499" s="82"/>
      <c r="Q499" s="82"/>
      <c r="R499" s="82"/>
      <c r="S499" s="82"/>
      <c r="T499" s="82"/>
      <c r="U499" s="82"/>
      <c r="V499" s="83"/>
    </row>
    <row r="500" spans="3:22" s="66" customFormat="1" ht="39" customHeight="1">
      <c r="C500" s="82"/>
      <c r="D500" s="82"/>
      <c r="E500" s="82"/>
      <c r="F500" s="82"/>
      <c r="G500" s="82"/>
      <c r="H500" s="82"/>
      <c r="I500" s="82"/>
      <c r="J500" s="82"/>
      <c r="K500" s="82"/>
      <c r="L500" s="82"/>
      <c r="M500" s="82"/>
      <c r="N500" s="82"/>
      <c r="O500" s="82"/>
      <c r="P500" s="82"/>
      <c r="Q500" s="82"/>
      <c r="R500" s="82"/>
      <c r="S500" s="82"/>
      <c r="T500" s="82"/>
      <c r="U500" s="82"/>
      <c r="V500" s="83"/>
    </row>
    <row r="501" spans="3:22" s="66" customFormat="1" ht="39" customHeight="1">
      <c r="C501" s="82"/>
      <c r="D501" s="82"/>
      <c r="E501" s="82"/>
      <c r="F501" s="82"/>
      <c r="G501" s="82"/>
      <c r="H501" s="82"/>
      <c r="I501" s="82"/>
      <c r="J501" s="82"/>
      <c r="K501" s="82"/>
      <c r="L501" s="82"/>
      <c r="M501" s="82"/>
      <c r="N501" s="82"/>
      <c r="O501" s="82"/>
      <c r="P501" s="82"/>
      <c r="Q501" s="82"/>
      <c r="R501" s="82"/>
      <c r="S501" s="82"/>
      <c r="T501" s="82"/>
      <c r="U501" s="82"/>
      <c r="V501" s="83"/>
    </row>
    <row r="502" spans="3:22" s="66" customFormat="1" ht="39" customHeight="1">
      <c r="C502" s="82"/>
      <c r="D502" s="82"/>
      <c r="E502" s="82"/>
      <c r="F502" s="82"/>
      <c r="G502" s="82"/>
      <c r="H502" s="82"/>
      <c r="I502" s="82"/>
      <c r="J502" s="82"/>
      <c r="K502" s="82"/>
      <c r="L502" s="82"/>
      <c r="M502" s="82"/>
      <c r="N502" s="82"/>
      <c r="O502" s="82"/>
      <c r="P502" s="82"/>
      <c r="Q502" s="82"/>
      <c r="R502" s="82"/>
      <c r="S502" s="82"/>
      <c r="T502" s="82"/>
      <c r="U502" s="82"/>
      <c r="V502" s="83"/>
    </row>
    <row r="503" spans="3:22" s="66" customFormat="1" ht="39" customHeight="1">
      <c r="C503" s="82"/>
      <c r="D503" s="82"/>
      <c r="E503" s="82"/>
      <c r="F503" s="82"/>
      <c r="G503" s="82"/>
      <c r="H503" s="82"/>
      <c r="I503" s="82"/>
      <c r="J503" s="82"/>
      <c r="K503" s="82"/>
      <c r="L503" s="82"/>
      <c r="M503" s="82"/>
      <c r="N503" s="82"/>
      <c r="O503" s="82"/>
      <c r="P503" s="82"/>
      <c r="Q503" s="82"/>
      <c r="R503" s="82"/>
      <c r="S503" s="82"/>
      <c r="T503" s="82"/>
      <c r="U503" s="82"/>
      <c r="V503" s="83"/>
    </row>
    <row r="504" spans="3:22" s="66" customFormat="1" ht="39" customHeight="1">
      <c r="C504" s="82"/>
      <c r="D504" s="82"/>
      <c r="E504" s="82"/>
      <c r="F504" s="82"/>
      <c r="G504" s="82"/>
      <c r="H504" s="82"/>
      <c r="I504" s="82"/>
      <c r="J504" s="82"/>
      <c r="K504" s="82"/>
      <c r="L504" s="82"/>
      <c r="M504" s="82"/>
      <c r="N504" s="82"/>
      <c r="O504" s="82"/>
      <c r="P504" s="82"/>
      <c r="Q504" s="82"/>
      <c r="R504" s="82"/>
      <c r="S504" s="82"/>
      <c r="T504" s="82"/>
      <c r="U504" s="82"/>
      <c r="V504" s="83"/>
    </row>
    <row r="505" spans="3:22" s="66" customFormat="1" ht="39" customHeight="1">
      <c r="C505" s="82"/>
      <c r="D505" s="82"/>
      <c r="E505" s="82"/>
      <c r="F505" s="82"/>
      <c r="G505" s="82"/>
      <c r="H505" s="82"/>
      <c r="I505" s="82"/>
      <c r="J505" s="82"/>
      <c r="K505" s="82"/>
      <c r="L505" s="82"/>
      <c r="M505" s="82"/>
      <c r="N505" s="82"/>
      <c r="O505" s="82"/>
      <c r="P505" s="82"/>
      <c r="Q505" s="82"/>
      <c r="R505" s="82"/>
      <c r="S505" s="82"/>
      <c r="T505" s="82"/>
      <c r="U505" s="82"/>
      <c r="V505" s="83"/>
    </row>
    <row r="506" spans="3:22" s="66" customFormat="1" ht="39" customHeight="1">
      <c r="C506" s="82"/>
      <c r="D506" s="82"/>
      <c r="E506" s="82"/>
      <c r="F506" s="82"/>
      <c r="G506" s="82"/>
      <c r="H506" s="82"/>
      <c r="I506" s="82"/>
      <c r="J506" s="82"/>
      <c r="K506" s="82"/>
      <c r="L506" s="82"/>
      <c r="M506" s="82"/>
      <c r="N506" s="82"/>
      <c r="O506" s="82"/>
      <c r="P506" s="82"/>
      <c r="Q506" s="82"/>
      <c r="R506" s="82"/>
      <c r="S506" s="82"/>
      <c r="T506" s="82"/>
      <c r="U506" s="82"/>
      <c r="V506" s="83"/>
    </row>
    <row r="507" spans="3:22" s="66" customFormat="1" ht="39" customHeight="1">
      <c r="C507" s="82"/>
      <c r="D507" s="82"/>
      <c r="E507" s="82"/>
      <c r="F507" s="82"/>
      <c r="G507" s="82"/>
      <c r="H507" s="82"/>
      <c r="I507" s="82"/>
      <c r="J507" s="82"/>
      <c r="K507" s="82"/>
      <c r="L507" s="82"/>
      <c r="M507" s="82"/>
      <c r="N507" s="82"/>
      <c r="O507" s="82"/>
      <c r="P507" s="82"/>
      <c r="Q507" s="82"/>
      <c r="R507" s="82"/>
      <c r="S507" s="82"/>
      <c r="T507" s="82"/>
      <c r="U507" s="82"/>
      <c r="V507" s="83"/>
    </row>
    <row r="508" spans="3:22" s="66" customFormat="1" ht="39" customHeight="1">
      <c r="C508" s="82"/>
      <c r="D508" s="82"/>
      <c r="E508" s="82"/>
      <c r="F508" s="82"/>
      <c r="G508" s="82"/>
      <c r="H508" s="82"/>
      <c r="I508" s="82"/>
      <c r="J508" s="82"/>
      <c r="K508" s="82"/>
      <c r="L508" s="82"/>
      <c r="M508" s="82"/>
      <c r="N508" s="82"/>
      <c r="O508" s="82"/>
      <c r="P508" s="82"/>
      <c r="Q508" s="82"/>
      <c r="R508" s="82"/>
      <c r="S508" s="82"/>
      <c r="T508" s="82"/>
      <c r="U508" s="82"/>
      <c r="V508" s="83"/>
    </row>
    <row r="509" spans="3:22" s="66" customFormat="1" ht="39" customHeight="1">
      <c r="C509" s="82"/>
      <c r="D509" s="82"/>
      <c r="E509" s="82"/>
      <c r="F509" s="82"/>
      <c r="G509" s="82"/>
      <c r="H509" s="82"/>
      <c r="I509" s="82"/>
      <c r="J509" s="82"/>
      <c r="K509" s="82"/>
      <c r="L509" s="82"/>
      <c r="M509" s="82"/>
      <c r="N509" s="82"/>
      <c r="O509" s="82"/>
      <c r="P509" s="82"/>
      <c r="Q509" s="82"/>
      <c r="R509" s="82"/>
      <c r="S509" s="82"/>
      <c r="T509" s="82"/>
      <c r="U509" s="82"/>
      <c r="V509" s="83"/>
    </row>
    <row r="510" spans="3:22" s="66" customFormat="1" ht="39" customHeight="1">
      <c r="C510" s="82"/>
      <c r="D510" s="82"/>
      <c r="E510" s="82"/>
      <c r="F510" s="82"/>
      <c r="G510" s="82"/>
      <c r="H510" s="82"/>
      <c r="I510" s="82"/>
      <c r="J510" s="82"/>
      <c r="K510" s="82"/>
      <c r="L510" s="82"/>
      <c r="M510" s="82"/>
      <c r="N510" s="82"/>
      <c r="O510" s="82"/>
      <c r="P510" s="82"/>
      <c r="Q510" s="82"/>
      <c r="R510" s="82"/>
      <c r="S510" s="82"/>
      <c r="T510" s="82"/>
      <c r="U510" s="82"/>
      <c r="V510" s="83"/>
    </row>
    <row r="511" spans="3:22" s="66" customFormat="1" ht="39" customHeight="1">
      <c r="C511" s="82"/>
      <c r="D511" s="82"/>
      <c r="E511" s="82"/>
      <c r="F511" s="82"/>
      <c r="G511" s="82"/>
      <c r="H511" s="82"/>
      <c r="I511" s="82"/>
      <c r="J511" s="82"/>
      <c r="K511" s="82"/>
      <c r="L511" s="82"/>
      <c r="M511" s="82"/>
      <c r="N511" s="82"/>
      <c r="O511" s="82"/>
      <c r="P511" s="82"/>
      <c r="Q511" s="82"/>
      <c r="R511" s="82"/>
      <c r="S511" s="82"/>
      <c r="T511" s="82"/>
      <c r="U511" s="82"/>
      <c r="V511" s="83"/>
    </row>
    <row r="512" spans="3:22" s="66" customFormat="1" ht="39" customHeight="1">
      <c r="C512" s="82"/>
      <c r="D512" s="82"/>
      <c r="E512" s="82"/>
      <c r="F512" s="82"/>
      <c r="G512" s="82"/>
      <c r="H512" s="82"/>
      <c r="I512" s="82"/>
      <c r="J512" s="82"/>
      <c r="K512" s="82"/>
      <c r="L512" s="82"/>
      <c r="M512" s="82"/>
      <c r="N512" s="82"/>
      <c r="O512" s="82"/>
      <c r="P512" s="82"/>
      <c r="Q512" s="82"/>
      <c r="R512" s="82"/>
      <c r="S512" s="82"/>
      <c r="T512" s="82"/>
      <c r="U512" s="82"/>
      <c r="V512" s="83"/>
    </row>
    <row r="513" spans="3:22" s="66" customFormat="1" ht="39" customHeight="1">
      <c r="C513" s="82"/>
      <c r="D513" s="82"/>
      <c r="E513" s="82"/>
      <c r="F513" s="82"/>
      <c r="G513" s="82"/>
      <c r="H513" s="82"/>
      <c r="I513" s="82"/>
      <c r="J513" s="82"/>
      <c r="K513" s="82"/>
      <c r="L513" s="82"/>
      <c r="M513" s="82"/>
      <c r="N513" s="82"/>
      <c r="O513" s="82"/>
      <c r="P513" s="82"/>
      <c r="Q513" s="82"/>
      <c r="R513" s="82"/>
      <c r="S513" s="82"/>
      <c r="T513" s="82"/>
      <c r="U513" s="82"/>
      <c r="V513" s="83"/>
    </row>
    <row r="514" spans="3:22" s="66" customFormat="1" ht="39" customHeight="1">
      <c r="C514" s="82"/>
      <c r="D514" s="82"/>
      <c r="E514" s="82"/>
      <c r="F514" s="82"/>
      <c r="G514" s="82"/>
      <c r="H514" s="82"/>
      <c r="I514" s="82"/>
      <c r="J514" s="82"/>
      <c r="K514" s="82"/>
      <c r="L514" s="82"/>
      <c r="M514" s="82"/>
      <c r="N514" s="82"/>
      <c r="O514" s="82"/>
      <c r="P514" s="82"/>
      <c r="Q514" s="82"/>
      <c r="R514" s="82"/>
      <c r="S514" s="82"/>
      <c r="T514" s="82"/>
      <c r="U514" s="82"/>
      <c r="V514" s="83"/>
    </row>
    <row r="515" spans="3:22" s="66" customFormat="1" ht="39" customHeight="1">
      <c r="C515" s="82"/>
      <c r="D515" s="82"/>
      <c r="E515" s="82"/>
      <c r="F515" s="82"/>
      <c r="G515" s="82"/>
      <c r="H515" s="82"/>
      <c r="I515" s="82"/>
      <c r="J515" s="82"/>
      <c r="K515" s="82"/>
      <c r="L515" s="82"/>
      <c r="M515" s="82"/>
      <c r="N515" s="82"/>
      <c r="O515" s="82"/>
      <c r="P515" s="82"/>
      <c r="Q515" s="82"/>
      <c r="R515" s="82"/>
      <c r="S515" s="82"/>
      <c r="T515" s="82"/>
      <c r="U515" s="82"/>
      <c r="V515" s="83"/>
    </row>
    <row r="516" spans="3:22" s="66" customFormat="1" ht="39" customHeight="1">
      <c r="C516" s="82"/>
      <c r="D516" s="82"/>
      <c r="E516" s="82"/>
      <c r="F516" s="82"/>
      <c r="G516" s="82"/>
      <c r="H516" s="82"/>
      <c r="I516" s="82"/>
      <c r="J516" s="82"/>
      <c r="K516" s="82"/>
      <c r="L516" s="82"/>
      <c r="M516" s="82"/>
      <c r="N516" s="82"/>
      <c r="O516" s="82"/>
      <c r="P516" s="82"/>
      <c r="Q516" s="82"/>
      <c r="R516" s="82"/>
      <c r="S516" s="82"/>
      <c r="T516" s="82"/>
      <c r="U516" s="82"/>
      <c r="V516" s="83"/>
    </row>
    <row r="517" spans="3:22" s="66" customFormat="1" ht="39" customHeight="1">
      <c r="C517" s="82"/>
      <c r="D517" s="82"/>
      <c r="E517" s="82"/>
      <c r="F517" s="82"/>
      <c r="G517" s="82"/>
      <c r="H517" s="82"/>
      <c r="I517" s="82"/>
      <c r="J517" s="82"/>
      <c r="K517" s="82"/>
      <c r="L517" s="82"/>
      <c r="M517" s="82"/>
      <c r="N517" s="82"/>
      <c r="O517" s="82"/>
      <c r="P517" s="82"/>
      <c r="Q517" s="82"/>
      <c r="R517" s="82"/>
      <c r="S517" s="82"/>
      <c r="T517" s="82"/>
      <c r="U517" s="82"/>
      <c r="V517" s="83"/>
    </row>
    <row r="518" spans="3:22" s="66" customFormat="1" ht="39" customHeight="1">
      <c r="C518" s="82"/>
      <c r="D518" s="82"/>
      <c r="E518" s="82"/>
      <c r="F518" s="82"/>
      <c r="G518" s="82"/>
      <c r="H518" s="82"/>
      <c r="I518" s="82"/>
      <c r="J518" s="82"/>
      <c r="K518" s="82"/>
      <c r="L518" s="82"/>
      <c r="M518" s="82"/>
      <c r="N518" s="82"/>
      <c r="O518" s="82"/>
      <c r="P518" s="82"/>
      <c r="Q518" s="82"/>
      <c r="R518" s="82"/>
      <c r="S518" s="82"/>
      <c r="T518" s="82"/>
      <c r="U518" s="82"/>
      <c r="V518" s="83"/>
    </row>
    <row r="519" spans="3:22" s="66" customFormat="1" ht="39" customHeight="1">
      <c r="C519" s="82"/>
      <c r="D519" s="82"/>
      <c r="E519" s="82"/>
      <c r="F519" s="82"/>
      <c r="G519" s="82"/>
      <c r="H519" s="82"/>
      <c r="I519" s="82"/>
      <c r="J519" s="82"/>
      <c r="K519" s="82"/>
      <c r="L519" s="82"/>
      <c r="M519" s="82"/>
      <c r="N519" s="82"/>
      <c r="O519" s="82"/>
      <c r="P519" s="82"/>
      <c r="Q519" s="82"/>
      <c r="R519" s="82"/>
      <c r="S519" s="82"/>
      <c r="T519" s="82"/>
      <c r="U519" s="82"/>
      <c r="V519" s="83"/>
    </row>
    <row r="520" spans="3:22" s="66" customFormat="1" ht="39" customHeight="1">
      <c r="C520" s="82"/>
      <c r="D520" s="82"/>
      <c r="E520" s="82"/>
      <c r="F520" s="82"/>
      <c r="G520" s="82"/>
      <c r="H520" s="82"/>
      <c r="I520" s="82"/>
      <c r="J520" s="82"/>
      <c r="K520" s="82"/>
      <c r="L520" s="82"/>
      <c r="M520" s="82"/>
      <c r="N520" s="82"/>
      <c r="O520" s="82"/>
      <c r="P520" s="82"/>
      <c r="Q520" s="82"/>
      <c r="R520" s="82"/>
      <c r="S520" s="82"/>
      <c r="T520" s="82"/>
      <c r="U520" s="82"/>
      <c r="V520" s="83"/>
    </row>
    <row r="521" spans="3:22" s="66" customFormat="1" ht="39" customHeight="1">
      <c r="C521" s="82"/>
      <c r="D521" s="82"/>
      <c r="E521" s="82"/>
      <c r="F521" s="82"/>
      <c r="G521" s="82"/>
      <c r="H521" s="82"/>
      <c r="I521" s="82"/>
      <c r="J521" s="82"/>
      <c r="K521" s="82"/>
      <c r="L521" s="82"/>
      <c r="M521" s="82"/>
      <c r="N521" s="82"/>
      <c r="O521" s="82"/>
      <c r="P521" s="82"/>
      <c r="Q521" s="82"/>
      <c r="R521" s="82"/>
      <c r="S521" s="82"/>
      <c r="T521" s="82"/>
      <c r="U521" s="82"/>
      <c r="V521" s="83"/>
    </row>
    <row r="522" spans="3:22" s="66" customFormat="1" ht="39" customHeight="1">
      <c r="C522" s="82"/>
      <c r="D522" s="82"/>
      <c r="E522" s="82"/>
      <c r="F522" s="82"/>
      <c r="G522" s="82"/>
      <c r="H522" s="82"/>
      <c r="I522" s="82"/>
      <c r="J522" s="82"/>
      <c r="K522" s="82"/>
      <c r="L522" s="82"/>
      <c r="M522" s="82"/>
      <c r="N522" s="82"/>
      <c r="O522" s="82"/>
      <c r="P522" s="82"/>
      <c r="Q522" s="82"/>
      <c r="R522" s="82"/>
      <c r="S522" s="82"/>
      <c r="T522" s="82"/>
      <c r="U522" s="82"/>
      <c r="V522" s="83"/>
    </row>
    <row r="523" spans="3:22" s="66" customFormat="1" ht="39" customHeight="1">
      <c r="C523" s="82"/>
      <c r="D523" s="82"/>
      <c r="E523" s="82"/>
      <c r="F523" s="82"/>
      <c r="G523" s="82"/>
      <c r="H523" s="82"/>
      <c r="I523" s="82"/>
      <c r="J523" s="82"/>
      <c r="K523" s="82"/>
      <c r="L523" s="82"/>
      <c r="M523" s="82"/>
      <c r="N523" s="82"/>
      <c r="O523" s="82"/>
      <c r="P523" s="82"/>
      <c r="Q523" s="82"/>
      <c r="R523" s="82"/>
      <c r="S523" s="82"/>
      <c r="T523" s="82"/>
      <c r="U523" s="82"/>
      <c r="V523" s="83"/>
    </row>
    <row r="524" spans="3:22" s="66" customFormat="1" ht="39" customHeight="1">
      <c r="C524" s="82"/>
      <c r="D524" s="82"/>
      <c r="E524" s="82"/>
      <c r="F524" s="82"/>
      <c r="G524" s="82"/>
      <c r="H524" s="82"/>
      <c r="I524" s="82"/>
      <c r="J524" s="82"/>
      <c r="K524" s="82"/>
      <c r="L524" s="82"/>
      <c r="M524" s="82"/>
      <c r="N524" s="82"/>
      <c r="O524" s="82"/>
      <c r="P524" s="82"/>
      <c r="Q524" s="82"/>
      <c r="R524" s="82"/>
      <c r="S524" s="82"/>
      <c r="T524" s="82"/>
      <c r="U524" s="82"/>
      <c r="V524" s="83"/>
    </row>
    <row r="525" spans="3:22" s="66" customFormat="1" ht="39" customHeight="1">
      <c r="C525" s="82"/>
      <c r="D525" s="82"/>
      <c r="E525" s="82"/>
      <c r="F525" s="82"/>
      <c r="G525" s="82"/>
      <c r="H525" s="82"/>
      <c r="I525" s="82"/>
      <c r="J525" s="82"/>
      <c r="K525" s="82"/>
      <c r="L525" s="82"/>
      <c r="M525" s="82"/>
      <c r="N525" s="82"/>
      <c r="O525" s="82"/>
      <c r="P525" s="82"/>
      <c r="Q525" s="82"/>
      <c r="R525" s="82"/>
      <c r="S525" s="82"/>
      <c r="T525" s="82"/>
      <c r="U525" s="82"/>
      <c r="V525" s="83"/>
    </row>
    <row r="526" spans="3:22" s="66" customFormat="1" ht="39" customHeight="1">
      <c r="C526" s="82"/>
      <c r="D526" s="82"/>
      <c r="E526" s="82"/>
      <c r="F526" s="82"/>
      <c r="G526" s="82"/>
      <c r="H526" s="82"/>
      <c r="I526" s="82"/>
      <c r="J526" s="82"/>
      <c r="K526" s="82"/>
      <c r="L526" s="82"/>
      <c r="M526" s="82"/>
      <c r="N526" s="82"/>
      <c r="O526" s="82"/>
      <c r="P526" s="82"/>
      <c r="Q526" s="82"/>
      <c r="R526" s="82"/>
      <c r="S526" s="82"/>
      <c r="T526" s="82"/>
      <c r="U526" s="82"/>
      <c r="V526" s="83"/>
    </row>
    <row r="527" spans="3:22" s="66" customFormat="1" ht="39" customHeight="1">
      <c r="C527" s="82"/>
      <c r="D527" s="82"/>
      <c r="E527" s="82"/>
      <c r="F527" s="82"/>
      <c r="G527" s="82"/>
      <c r="H527" s="82"/>
      <c r="I527" s="82"/>
      <c r="J527" s="82"/>
      <c r="K527" s="82"/>
      <c r="L527" s="82"/>
      <c r="M527" s="82"/>
      <c r="N527" s="82"/>
      <c r="O527" s="82"/>
      <c r="P527" s="82"/>
      <c r="Q527" s="82"/>
      <c r="R527" s="82"/>
      <c r="S527" s="82"/>
      <c r="T527" s="82"/>
      <c r="U527" s="82"/>
      <c r="V527" s="83"/>
    </row>
    <row r="528" spans="3:22" s="66" customFormat="1" ht="39" customHeight="1">
      <c r="C528" s="82"/>
      <c r="D528" s="82"/>
      <c r="E528" s="82"/>
      <c r="F528" s="82"/>
      <c r="G528" s="82"/>
      <c r="H528" s="82"/>
      <c r="I528" s="82"/>
      <c r="J528" s="82"/>
      <c r="K528" s="82"/>
      <c r="L528" s="82"/>
      <c r="M528" s="82"/>
      <c r="N528" s="82"/>
      <c r="O528" s="82"/>
      <c r="P528" s="82"/>
      <c r="Q528" s="82"/>
      <c r="R528" s="82"/>
      <c r="S528" s="82"/>
      <c r="T528" s="82"/>
      <c r="U528" s="82"/>
      <c r="V528" s="83"/>
    </row>
    <row r="529" spans="3:22" s="66" customFormat="1" ht="39" customHeight="1">
      <c r="C529" s="82"/>
      <c r="D529" s="82"/>
      <c r="E529" s="82"/>
      <c r="F529" s="82"/>
      <c r="G529" s="82"/>
      <c r="H529" s="82"/>
      <c r="I529" s="82"/>
      <c r="J529" s="82"/>
      <c r="K529" s="82"/>
      <c r="L529" s="82"/>
      <c r="M529" s="82"/>
      <c r="N529" s="82"/>
      <c r="O529" s="82"/>
      <c r="P529" s="82"/>
      <c r="Q529" s="82"/>
      <c r="R529" s="82"/>
      <c r="S529" s="82"/>
      <c r="T529" s="82"/>
      <c r="U529" s="82"/>
      <c r="V529" s="83"/>
    </row>
    <row r="530" spans="3:22" s="66" customFormat="1" ht="39" customHeight="1">
      <c r="C530" s="82"/>
      <c r="D530" s="82"/>
      <c r="E530" s="82"/>
      <c r="F530" s="82"/>
      <c r="G530" s="82"/>
      <c r="H530" s="82"/>
      <c r="I530" s="82"/>
      <c r="J530" s="82"/>
      <c r="K530" s="82"/>
      <c r="L530" s="82"/>
      <c r="M530" s="82"/>
      <c r="N530" s="82"/>
      <c r="O530" s="82"/>
      <c r="P530" s="82"/>
      <c r="Q530" s="82"/>
      <c r="R530" s="82"/>
      <c r="S530" s="82"/>
      <c r="T530" s="82"/>
      <c r="U530" s="82"/>
      <c r="V530" s="83"/>
    </row>
    <row r="531" spans="3:22" s="66" customFormat="1" ht="39" customHeight="1">
      <c r="C531" s="82"/>
      <c r="D531" s="82"/>
      <c r="E531" s="82"/>
      <c r="F531" s="82"/>
      <c r="G531" s="82"/>
      <c r="H531" s="82"/>
      <c r="I531" s="82"/>
      <c r="J531" s="82"/>
      <c r="K531" s="82"/>
      <c r="L531" s="82"/>
      <c r="M531" s="82"/>
      <c r="N531" s="82"/>
      <c r="O531" s="82"/>
      <c r="P531" s="82"/>
      <c r="Q531" s="82"/>
      <c r="R531" s="82"/>
      <c r="S531" s="82"/>
      <c r="T531" s="82"/>
      <c r="U531" s="82"/>
      <c r="V531" s="83"/>
    </row>
    <row r="532" spans="3:22" s="66" customFormat="1" ht="39" customHeight="1">
      <c r="C532" s="82"/>
      <c r="D532" s="82"/>
      <c r="E532" s="82"/>
      <c r="F532" s="82"/>
      <c r="G532" s="82"/>
      <c r="H532" s="82"/>
      <c r="I532" s="82"/>
      <c r="J532" s="82"/>
      <c r="K532" s="82"/>
      <c r="L532" s="82"/>
      <c r="M532" s="82"/>
      <c r="N532" s="82"/>
      <c r="O532" s="82"/>
      <c r="P532" s="82"/>
      <c r="Q532" s="82"/>
      <c r="R532" s="82"/>
      <c r="S532" s="82"/>
      <c r="T532" s="82"/>
      <c r="U532" s="82"/>
      <c r="V532" s="83"/>
    </row>
    <row r="533" spans="3:22" s="66" customFormat="1" ht="39" customHeight="1">
      <c r="C533" s="82"/>
      <c r="D533" s="82"/>
      <c r="E533" s="82"/>
      <c r="F533" s="82"/>
      <c r="G533" s="82"/>
      <c r="H533" s="82"/>
      <c r="I533" s="82"/>
      <c r="J533" s="82"/>
      <c r="K533" s="82"/>
      <c r="L533" s="82"/>
      <c r="M533" s="82"/>
      <c r="N533" s="82"/>
      <c r="O533" s="82"/>
      <c r="P533" s="82"/>
      <c r="Q533" s="82"/>
      <c r="R533" s="82"/>
      <c r="S533" s="82"/>
      <c r="T533" s="82"/>
      <c r="U533" s="82"/>
      <c r="V533" s="83"/>
    </row>
    <row r="534" spans="3:22" s="66" customFormat="1" ht="39" customHeight="1">
      <c r="C534" s="82"/>
      <c r="D534" s="82"/>
      <c r="E534" s="82"/>
      <c r="F534" s="82"/>
      <c r="G534" s="82"/>
      <c r="H534" s="82"/>
      <c r="I534" s="82"/>
      <c r="J534" s="82"/>
      <c r="K534" s="82"/>
      <c r="L534" s="82"/>
      <c r="M534" s="82"/>
      <c r="N534" s="82"/>
      <c r="O534" s="82"/>
      <c r="P534" s="82"/>
      <c r="Q534" s="82"/>
      <c r="R534" s="82"/>
      <c r="S534" s="82"/>
      <c r="T534" s="82"/>
      <c r="U534" s="82"/>
      <c r="V534" s="83"/>
    </row>
    <row r="535" spans="3:22" s="66" customFormat="1" ht="39" customHeight="1">
      <c r="C535" s="82"/>
      <c r="D535" s="82"/>
      <c r="E535" s="82"/>
      <c r="F535" s="82"/>
      <c r="G535" s="82"/>
      <c r="H535" s="82"/>
      <c r="I535" s="82"/>
      <c r="J535" s="82"/>
      <c r="K535" s="82"/>
      <c r="L535" s="82"/>
      <c r="M535" s="82"/>
      <c r="N535" s="82"/>
      <c r="O535" s="82"/>
      <c r="P535" s="82"/>
      <c r="Q535" s="82"/>
      <c r="R535" s="82"/>
      <c r="S535" s="82"/>
      <c r="T535" s="82"/>
      <c r="U535" s="82"/>
      <c r="V535" s="83"/>
    </row>
    <row r="536" spans="3:22" s="66" customFormat="1" ht="39" customHeight="1">
      <c r="C536" s="82"/>
      <c r="D536" s="82"/>
      <c r="E536" s="82"/>
      <c r="F536" s="82"/>
      <c r="G536" s="82"/>
      <c r="H536" s="82"/>
      <c r="I536" s="82"/>
      <c r="J536" s="82"/>
      <c r="K536" s="82"/>
      <c r="L536" s="82"/>
      <c r="M536" s="82"/>
      <c r="N536" s="82"/>
      <c r="O536" s="82"/>
      <c r="P536" s="82"/>
      <c r="Q536" s="82"/>
      <c r="R536" s="82"/>
      <c r="S536" s="82"/>
      <c r="T536" s="82"/>
      <c r="U536" s="82"/>
      <c r="V536" s="83"/>
    </row>
    <row r="537" spans="3:22" s="66" customFormat="1" ht="39" customHeight="1">
      <c r="C537" s="82"/>
      <c r="D537" s="82"/>
      <c r="E537" s="82"/>
      <c r="F537" s="82"/>
      <c r="G537" s="82"/>
      <c r="H537" s="82"/>
      <c r="I537" s="82"/>
      <c r="J537" s="82"/>
      <c r="K537" s="82"/>
      <c r="L537" s="82"/>
      <c r="M537" s="82"/>
      <c r="N537" s="82"/>
      <c r="O537" s="82"/>
      <c r="P537" s="82"/>
      <c r="Q537" s="82"/>
      <c r="R537" s="82"/>
      <c r="S537" s="82"/>
      <c r="T537" s="82"/>
      <c r="U537" s="82"/>
      <c r="V537" s="83"/>
    </row>
    <row r="538" spans="3:22" s="66" customFormat="1" ht="39" customHeight="1">
      <c r="C538" s="82"/>
      <c r="D538" s="82"/>
      <c r="E538" s="82"/>
      <c r="F538" s="82"/>
      <c r="G538" s="82"/>
      <c r="H538" s="82"/>
      <c r="I538" s="82"/>
      <c r="J538" s="82"/>
      <c r="K538" s="82"/>
      <c r="L538" s="82"/>
      <c r="M538" s="82"/>
      <c r="N538" s="82"/>
      <c r="O538" s="82"/>
      <c r="P538" s="82"/>
      <c r="Q538" s="82"/>
      <c r="R538" s="82"/>
      <c r="S538" s="82"/>
      <c r="T538" s="82"/>
      <c r="U538" s="82"/>
      <c r="V538" s="83"/>
    </row>
    <row r="539" spans="3:22" s="66" customFormat="1" ht="39" customHeight="1">
      <c r="C539" s="82"/>
      <c r="D539" s="82"/>
      <c r="E539" s="82"/>
      <c r="F539" s="82"/>
      <c r="G539" s="82"/>
      <c r="H539" s="82"/>
      <c r="I539" s="82"/>
      <c r="J539" s="82"/>
      <c r="K539" s="82"/>
      <c r="L539" s="82"/>
      <c r="M539" s="82"/>
      <c r="N539" s="82"/>
      <c r="O539" s="82"/>
      <c r="P539" s="82"/>
      <c r="Q539" s="82"/>
      <c r="R539" s="82"/>
      <c r="S539" s="82"/>
      <c r="T539" s="82"/>
      <c r="U539" s="82"/>
      <c r="V539" s="83"/>
    </row>
    <row r="540" spans="3:22" s="66" customFormat="1" ht="39" customHeight="1">
      <c r="C540" s="82"/>
      <c r="D540" s="82"/>
      <c r="E540" s="82"/>
      <c r="F540" s="82"/>
      <c r="G540" s="82"/>
      <c r="H540" s="82"/>
      <c r="I540" s="82"/>
      <c r="J540" s="82"/>
      <c r="K540" s="82"/>
      <c r="L540" s="82"/>
      <c r="M540" s="82"/>
      <c r="N540" s="82"/>
      <c r="O540" s="82"/>
      <c r="P540" s="82"/>
      <c r="Q540" s="82"/>
      <c r="R540" s="82"/>
      <c r="S540" s="82"/>
      <c r="T540" s="82"/>
      <c r="U540" s="82"/>
      <c r="V540" s="83"/>
    </row>
    <row r="541" spans="3:22" s="66" customFormat="1" ht="39" customHeight="1">
      <c r="C541" s="82"/>
      <c r="D541" s="82"/>
      <c r="E541" s="82"/>
      <c r="F541" s="82"/>
      <c r="G541" s="82"/>
      <c r="H541" s="82"/>
      <c r="I541" s="82"/>
      <c r="J541" s="82"/>
      <c r="K541" s="82"/>
      <c r="L541" s="82"/>
      <c r="M541" s="82"/>
      <c r="N541" s="82"/>
      <c r="O541" s="82"/>
      <c r="P541" s="82"/>
      <c r="Q541" s="82"/>
      <c r="R541" s="82"/>
      <c r="S541" s="82"/>
      <c r="T541" s="82"/>
      <c r="U541" s="82"/>
      <c r="V541" s="83"/>
    </row>
    <row r="542" spans="3:22" s="66" customFormat="1" ht="39" customHeight="1">
      <c r="C542" s="82"/>
      <c r="D542" s="82"/>
      <c r="E542" s="82"/>
      <c r="F542" s="82"/>
      <c r="G542" s="82"/>
      <c r="H542" s="82"/>
      <c r="I542" s="82"/>
      <c r="J542" s="82"/>
      <c r="K542" s="82"/>
      <c r="L542" s="82"/>
      <c r="M542" s="82"/>
      <c r="N542" s="82"/>
      <c r="O542" s="82"/>
      <c r="P542" s="82"/>
      <c r="Q542" s="82"/>
      <c r="R542" s="82"/>
      <c r="S542" s="82"/>
      <c r="T542" s="82"/>
      <c r="U542" s="82"/>
      <c r="V542" s="83"/>
    </row>
    <row r="543" spans="3:22" s="66" customFormat="1" ht="39" customHeight="1">
      <c r="C543" s="82"/>
      <c r="D543" s="82"/>
      <c r="E543" s="82"/>
      <c r="F543" s="82"/>
      <c r="G543" s="82"/>
      <c r="H543" s="82"/>
      <c r="I543" s="82"/>
      <c r="J543" s="82"/>
      <c r="K543" s="82"/>
      <c r="L543" s="82"/>
      <c r="M543" s="82"/>
      <c r="N543" s="82"/>
      <c r="O543" s="82"/>
      <c r="P543" s="82"/>
      <c r="Q543" s="82"/>
      <c r="R543" s="82"/>
      <c r="S543" s="82"/>
      <c r="T543" s="82"/>
      <c r="U543" s="82"/>
      <c r="V543" s="83"/>
    </row>
    <row r="544" spans="3:22" s="66" customFormat="1" ht="39" customHeight="1">
      <c r="C544" s="82"/>
      <c r="D544" s="82"/>
      <c r="E544" s="82"/>
      <c r="F544" s="82"/>
      <c r="G544" s="82"/>
      <c r="H544" s="82"/>
      <c r="I544" s="82"/>
      <c r="J544" s="82"/>
      <c r="K544" s="82"/>
      <c r="L544" s="82"/>
      <c r="M544" s="82"/>
      <c r="N544" s="82"/>
      <c r="O544" s="82"/>
      <c r="P544" s="82"/>
      <c r="Q544" s="82"/>
      <c r="R544" s="82"/>
      <c r="S544" s="82"/>
      <c r="T544" s="82"/>
      <c r="U544" s="82"/>
      <c r="V544" s="83"/>
    </row>
    <row r="545" spans="3:22" s="66" customFormat="1" ht="39" customHeight="1">
      <c r="C545" s="82"/>
      <c r="D545" s="82"/>
      <c r="E545" s="82"/>
      <c r="F545" s="82"/>
      <c r="G545" s="82"/>
      <c r="H545" s="82"/>
      <c r="I545" s="82"/>
      <c r="J545" s="82"/>
      <c r="K545" s="82"/>
      <c r="L545" s="82"/>
      <c r="M545" s="82"/>
      <c r="N545" s="82"/>
      <c r="O545" s="82"/>
      <c r="P545" s="82"/>
      <c r="Q545" s="82"/>
      <c r="R545" s="82"/>
      <c r="S545" s="82"/>
      <c r="T545" s="82"/>
      <c r="U545" s="82"/>
      <c r="V545" s="83"/>
    </row>
    <row r="546" spans="3:22" s="66" customFormat="1" ht="39" customHeight="1">
      <c r="C546" s="82"/>
      <c r="D546" s="82"/>
      <c r="E546" s="82"/>
      <c r="F546" s="82"/>
      <c r="G546" s="82"/>
      <c r="H546" s="82"/>
      <c r="I546" s="82"/>
      <c r="J546" s="82"/>
      <c r="K546" s="82"/>
      <c r="L546" s="82"/>
      <c r="M546" s="82"/>
      <c r="N546" s="82"/>
      <c r="O546" s="82"/>
      <c r="P546" s="82"/>
      <c r="Q546" s="82"/>
      <c r="R546" s="82"/>
      <c r="S546" s="82"/>
      <c r="T546" s="82"/>
      <c r="U546" s="82"/>
      <c r="V546" s="83"/>
    </row>
    <row r="547" spans="3:22" s="66" customFormat="1" ht="39" customHeight="1">
      <c r="C547" s="82"/>
      <c r="D547" s="82"/>
      <c r="E547" s="82"/>
      <c r="F547" s="82"/>
      <c r="G547" s="82"/>
      <c r="H547" s="82"/>
      <c r="I547" s="82"/>
      <c r="J547" s="82"/>
      <c r="K547" s="82"/>
      <c r="L547" s="82"/>
      <c r="M547" s="82"/>
      <c r="N547" s="82"/>
      <c r="O547" s="82"/>
      <c r="P547" s="82"/>
      <c r="Q547" s="82"/>
      <c r="R547" s="82"/>
      <c r="S547" s="82"/>
      <c r="T547" s="82"/>
      <c r="U547" s="82"/>
      <c r="V547" s="83"/>
    </row>
    <row r="548" spans="3:22" s="66" customFormat="1" ht="39" customHeight="1">
      <c r="C548" s="82"/>
      <c r="D548" s="82"/>
      <c r="E548" s="82"/>
      <c r="F548" s="82"/>
      <c r="G548" s="82"/>
      <c r="H548" s="82"/>
      <c r="I548" s="82"/>
      <c r="J548" s="82"/>
      <c r="K548" s="82"/>
      <c r="L548" s="82"/>
      <c r="M548" s="82"/>
      <c r="N548" s="82"/>
      <c r="O548" s="82"/>
      <c r="P548" s="82"/>
      <c r="Q548" s="82"/>
      <c r="R548" s="82"/>
      <c r="S548" s="82"/>
      <c r="T548" s="82"/>
      <c r="U548" s="82"/>
      <c r="V548" s="83"/>
    </row>
    <row r="549" spans="3:22" s="66" customFormat="1" ht="39" customHeight="1">
      <c r="C549" s="82"/>
      <c r="D549" s="82"/>
      <c r="E549" s="82"/>
      <c r="F549" s="82"/>
      <c r="G549" s="82"/>
      <c r="H549" s="82"/>
      <c r="I549" s="82"/>
      <c r="J549" s="82"/>
      <c r="K549" s="82"/>
      <c r="L549" s="82"/>
      <c r="M549" s="82"/>
      <c r="N549" s="82"/>
      <c r="O549" s="82"/>
      <c r="P549" s="82"/>
      <c r="Q549" s="82"/>
      <c r="R549" s="82"/>
      <c r="S549" s="82"/>
      <c r="T549" s="82"/>
      <c r="U549" s="82"/>
      <c r="V549" s="83"/>
    </row>
    <row r="550" spans="3:22" s="66" customFormat="1" ht="39" customHeight="1">
      <c r="C550" s="82"/>
      <c r="D550" s="82"/>
      <c r="E550" s="82"/>
      <c r="F550" s="82"/>
      <c r="G550" s="82"/>
      <c r="H550" s="82"/>
      <c r="I550" s="82"/>
      <c r="J550" s="82"/>
      <c r="K550" s="82"/>
      <c r="L550" s="82"/>
      <c r="M550" s="82"/>
      <c r="N550" s="82"/>
      <c r="O550" s="82"/>
      <c r="P550" s="82"/>
      <c r="Q550" s="82"/>
      <c r="R550" s="82"/>
      <c r="S550" s="82"/>
      <c r="T550" s="82"/>
      <c r="U550" s="82"/>
      <c r="V550" s="83"/>
    </row>
    <row r="551" spans="3:22" s="66" customFormat="1" ht="39" customHeight="1">
      <c r="C551" s="82"/>
      <c r="D551" s="82"/>
      <c r="E551" s="82"/>
      <c r="F551" s="82"/>
      <c r="G551" s="82"/>
      <c r="H551" s="82"/>
      <c r="I551" s="82"/>
      <c r="J551" s="82"/>
      <c r="K551" s="82"/>
      <c r="L551" s="82"/>
      <c r="M551" s="82"/>
      <c r="N551" s="82"/>
      <c r="O551" s="82"/>
      <c r="P551" s="82"/>
      <c r="Q551" s="82"/>
      <c r="R551" s="82"/>
      <c r="S551" s="82"/>
      <c r="T551" s="82"/>
      <c r="U551" s="82"/>
      <c r="V551" s="83"/>
    </row>
    <row r="552" spans="3:22" s="66" customFormat="1" ht="39" customHeight="1">
      <c r="C552" s="82"/>
      <c r="D552" s="82"/>
      <c r="E552" s="82"/>
      <c r="F552" s="82"/>
      <c r="G552" s="82"/>
      <c r="H552" s="82"/>
      <c r="I552" s="82"/>
      <c r="J552" s="82"/>
      <c r="K552" s="82"/>
      <c r="L552" s="82"/>
      <c r="M552" s="82"/>
      <c r="N552" s="82"/>
      <c r="O552" s="82"/>
      <c r="P552" s="82"/>
      <c r="Q552" s="82"/>
      <c r="R552" s="82"/>
      <c r="S552" s="82"/>
      <c r="T552" s="82"/>
      <c r="U552" s="82"/>
      <c r="V552" s="83"/>
    </row>
    <row r="553" spans="3:22" s="66" customFormat="1" ht="39" customHeight="1">
      <c r="C553" s="82"/>
      <c r="D553" s="82"/>
      <c r="E553" s="82"/>
      <c r="F553" s="82"/>
      <c r="G553" s="82"/>
      <c r="H553" s="82"/>
      <c r="I553" s="82"/>
      <c r="J553" s="82"/>
      <c r="K553" s="82"/>
      <c r="L553" s="82"/>
      <c r="M553" s="82"/>
      <c r="N553" s="82"/>
      <c r="O553" s="82"/>
      <c r="P553" s="82"/>
      <c r="Q553" s="82"/>
      <c r="R553" s="82"/>
      <c r="S553" s="82"/>
      <c r="T553" s="82"/>
      <c r="U553" s="82"/>
      <c r="V553" s="83"/>
    </row>
    <row r="554" spans="3:22" s="66" customFormat="1" ht="39" customHeight="1">
      <c r="C554" s="82"/>
      <c r="D554" s="82"/>
      <c r="E554" s="82"/>
      <c r="F554" s="82"/>
      <c r="G554" s="82"/>
      <c r="H554" s="82"/>
      <c r="I554" s="82"/>
      <c r="J554" s="82"/>
      <c r="K554" s="82"/>
      <c r="L554" s="82"/>
      <c r="M554" s="82"/>
      <c r="N554" s="82"/>
      <c r="O554" s="82"/>
      <c r="P554" s="82"/>
      <c r="Q554" s="82"/>
      <c r="R554" s="82"/>
      <c r="S554" s="82"/>
      <c r="T554" s="82"/>
      <c r="U554" s="82"/>
      <c r="V554" s="83"/>
    </row>
    <row r="555" spans="3:22" s="66" customFormat="1" ht="39" customHeight="1">
      <c r="C555" s="82"/>
      <c r="D555" s="82"/>
      <c r="E555" s="82"/>
      <c r="F555" s="82"/>
      <c r="G555" s="82"/>
      <c r="H555" s="82"/>
      <c r="I555" s="82"/>
      <c r="J555" s="82"/>
      <c r="K555" s="82"/>
      <c r="L555" s="82"/>
      <c r="M555" s="82"/>
      <c r="N555" s="82"/>
      <c r="O555" s="82"/>
      <c r="P555" s="82"/>
      <c r="Q555" s="82"/>
      <c r="R555" s="82"/>
      <c r="S555" s="82"/>
      <c r="T555" s="82"/>
      <c r="U555" s="82"/>
      <c r="V555" s="83"/>
    </row>
    <row r="556" spans="3:22" s="66" customFormat="1" ht="39" customHeight="1">
      <c r="C556" s="82"/>
      <c r="D556" s="82"/>
      <c r="E556" s="82"/>
      <c r="F556" s="82"/>
      <c r="G556" s="82"/>
      <c r="H556" s="82"/>
      <c r="I556" s="82"/>
      <c r="J556" s="82"/>
      <c r="K556" s="82"/>
      <c r="L556" s="82"/>
      <c r="M556" s="82"/>
      <c r="N556" s="82"/>
      <c r="O556" s="82"/>
      <c r="P556" s="82"/>
      <c r="Q556" s="82"/>
      <c r="R556" s="82"/>
      <c r="S556" s="82"/>
      <c r="T556" s="82"/>
      <c r="U556" s="82"/>
      <c r="V556" s="83"/>
    </row>
    <row r="557" spans="3:22" s="66" customFormat="1" ht="39" customHeight="1">
      <c r="C557" s="82"/>
      <c r="D557" s="82"/>
      <c r="E557" s="82"/>
      <c r="F557" s="82"/>
      <c r="G557" s="82"/>
      <c r="H557" s="82"/>
      <c r="I557" s="82"/>
      <c r="J557" s="82"/>
      <c r="K557" s="82"/>
      <c r="L557" s="82"/>
      <c r="M557" s="82"/>
      <c r="N557" s="82"/>
      <c r="O557" s="82"/>
      <c r="P557" s="82"/>
      <c r="Q557" s="82"/>
      <c r="R557" s="82"/>
      <c r="S557" s="82"/>
      <c r="T557" s="82"/>
      <c r="U557" s="82"/>
      <c r="V557" s="83"/>
    </row>
    <row r="558" spans="3:22" s="66" customFormat="1" ht="39" customHeight="1">
      <c r="C558" s="82"/>
      <c r="D558" s="82"/>
      <c r="E558" s="82"/>
      <c r="F558" s="82"/>
      <c r="G558" s="82"/>
      <c r="H558" s="82"/>
      <c r="I558" s="82"/>
      <c r="J558" s="82"/>
      <c r="K558" s="82"/>
      <c r="L558" s="82"/>
      <c r="M558" s="82"/>
      <c r="N558" s="82"/>
      <c r="O558" s="82"/>
      <c r="P558" s="82"/>
      <c r="Q558" s="82"/>
      <c r="R558" s="82"/>
      <c r="S558" s="82"/>
      <c r="T558" s="82"/>
      <c r="U558" s="82"/>
      <c r="V558" s="83"/>
    </row>
    <row r="559" spans="3:22" s="66" customFormat="1" ht="39" customHeight="1">
      <c r="C559" s="82"/>
      <c r="D559" s="82"/>
      <c r="E559" s="82"/>
      <c r="F559" s="82"/>
      <c r="G559" s="82"/>
      <c r="H559" s="82"/>
      <c r="I559" s="82"/>
      <c r="J559" s="82"/>
      <c r="K559" s="82"/>
      <c r="L559" s="82"/>
      <c r="M559" s="82"/>
      <c r="N559" s="82"/>
      <c r="O559" s="82"/>
      <c r="P559" s="82"/>
      <c r="Q559" s="82"/>
      <c r="R559" s="82"/>
      <c r="S559" s="82"/>
      <c r="T559" s="82"/>
      <c r="U559" s="82"/>
      <c r="V559" s="83"/>
    </row>
    <row r="560" spans="3:22" s="66" customFormat="1" ht="39" customHeight="1">
      <c r="C560" s="82"/>
      <c r="D560" s="82"/>
      <c r="E560" s="82"/>
      <c r="F560" s="82"/>
      <c r="G560" s="82"/>
      <c r="H560" s="82"/>
      <c r="I560" s="82"/>
      <c r="J560" s="82"/>
      <c r="K560" s="82"/>
      <c r="L560" s="82"/>
      <c r="M560" s="82"/>
      <c r="N560" s="82"/>
      <c r="O560" s="82"/>
      <c r="P560" s="82"/>
      <c r="Q560" s="82"/>
      <c r="R560" s="82"/>
      <c r="S560" s="82"/>
      <c r="T560" s="82"/>
      <c r="U560" s="82"/>
      <c r="V560" s="83"/>
    </row>
    <row r="561" spans="3:22" s="66" customFormat="1" ht="39" customHeight="1">
      <c r="C561" s="82"/>
      <c r="D561" s="82"/>
      <c r="E561" s="82"/>
      <c r="F561" s="82"/>
      <c r="G561" s="82"/>
      <c r="H561" s="82"/>
      <c r="I561" s="82"/>
      <c r="J561" s="82"/>
      <c r="K561" s="82"/>
      <c r="L561" s="82"/>
      <c r="M561" s="82"/>
      <c r="N561" s="82"/>
      <c r="O561" s="82"/>
      <c r="P561" s="82"/>
      <c r="Q561" s="82"/>
      <c r="R561" s="82"/>
      <c r="S561" s="82"/>
      <c r="T561" s="82"/>
      <c r="U561" s="82"/>
      <c r="V561" s="83"/>
    </row>
    <row r="562" spans="3:22" s="66" customFormat="1" ht="39" customHeight="1">
      <c r="C562" s="82"/>
      <c r="D562" s="82"/>
      <c r="E562" s="82"/>
      <c r="F562" s="82"/>
      <c r="G562" s="82"/>
      <c r="H562" s="82"/>
      <c r="I562" s="82"/>
      <c r="J562" s="82"/>
      <c r="K562" s="82"/>
      <c r="L562" s="82"/>
      <c r="M562" s="82"/>
      <c r="N562" s="82"/>
      <c r="O562" s="82"/>
      <c r="P562" s="82"/>
      <c r="Q562" s="82"/>
      <c r="R562" s="82"/>
      <c r="S562" s="82"/>
      <c r="T562" s="82"/>
      <c r="U562" s="82"/>
      <c r="V562" s="83"/>
    </row>
    <row r="563" spans="3:22" s="66" customFormat="1" ht="39" customHeight="1">
      <c r="C563" s="82"/>
      <c r="D563" s="82"/>
      <c r="E563" s="82"/>
      <c r="F563" s="82"/>
      <c r="G563" s="82"/>
      <c r="H563" s="82"/>
      <c r="I563" s="82"/>
      <c r="J563" s="82"/>
      <c r="K563" s="82"/>
      <c r="L563" s="82"/>
      <c r="M563" s="82"/>
      <c r="N563" s="82"/>
      <c r="O563" s="82"/>
      <c r="P563" s="82"/>
      <c r="Q563" s="82"/>
      <c r="R563" s="82"/>
      <c r="S563" s="82"/>
      <c r="T563" s="82"/>
      <c r="U563" s="82"/>
      <c r="V563" s="83"/>
    </row>
    <row r="564" spans="3:22" s="66" customFormat="1" ht="39" customHeight="1">
      <c r="C564" s="82"/>
      <c r="D564" s="82"/>
      <c r="E564" s="82"/>
      <c r="F564" s="82"/>
      <c r="G564" s="82"/>
      <c r="H564" s="82"/>
      <c r="I564" s="82"/>
      <c r="J564" s="82"/>
      <c r="K564" s="82"/>
      <c r="L564" s="82"/>
      <c r="M564" s="82"/>
      <c r="N564" s="82"/>
      <c r="O564" s="82"/>
      <c r="P564" s="82"/>
      <c r="Q564" s="82"/>
      <c r="R564" s="82"/>
      <c r="S564" s="82"/>
      <c r="T564" s="82"/>
      <c r="U564" s="82"/>
      <c r="V564" s="83"/>
    </row>
    <row r="565" spans="3:22" s="66" customFormat="1" ht="39" customHeight="1">
      <c r="C565" s="82"/>
      <c r="D565" s="82"/>
      <c r="E565" s="82"/>
      <c r="F565" s="82"/>
      <c r="G565" s="82"/>
      <c r="H565" s="82"/>
      <c r="I565" s="82"/>
      <c r="J565" s="82"/>
      <c r="K565" s="82"/>
      <c r="L565" s="82"/>
      <c r="M565" s="82"/>
      <c r="N565" s="82"/>
      <c r="O565" s="82"/>
      <c r="P565" s="82"/>
      <c r="Q565" s="82"/>
      <c r="R565" s="82"/>
      <c r="S565" s="82"/>
      <c r="T565" s="82"/>
      <c r="U565" s="82"/>
      <c r="V565" s="83"/>
    </row>
    <row r="566" spans="3:22" s="66" customFormat="1" ht="39" customHeight="1">
      <c r="C566" s="82"/>
      <c r="D566" s="82"/>
      <c r="E566" s="82"/>
      <c r="F566" s="82"/>
      <c r="G566" s="82"/>
      <c r="H566" s="82"/>
      <c r="I566" s="82"/>
      <c r="J566" s="82"/>
      <c r="K566" s="82"/>
      <c r="L566" s="82"/>
      <c r="M566" s="82"/>
      <c r="N566" s="82"/>
      <c r="O566" s="82"/>
      <c r="P566" s="82"/>
      <c r="Q566" s="82"/>
      <c r="R566" s="82"/>
      <c r="S566" s="82"/>
      <c r="T566" s="82"/>
      <c r="U566" s="82"/>
      <c r="V566" s="83"/>
    </row>
    <row r="567" spans="3:22" s="66" customFormat="1" ht="39" customHeight="1">
      <c r="C567" s="82"/>
      <c r="D567" s="82"/>
      <c r="E567" s="82"/>
      <c r="F567" s="82"/>
      <c r="G567" s="82"/>
      <c r="H567" s="82"/>
      <c r="I567" s="82"/>
      <c r="J567" s="82"/>
      <c r="K567" s="82"/>
      <c r="L567" s="82"/>
      <c r="M567" s="82"/>
      <c r="N567" s="82"/>
      <c r="O567" s="82"/>
      <c r="P567" s="82"/>
      <c r="Q567" s="82"/>
      <c r="R567" s="82"/>
      <c r="S567" s="82"/>
      <c r="T567" s="82"/>
      <c r="U567" s="82"/>
      <c r="V567" s="83"/>
    </row>
    <row r="568" spans="3:22" s="66" customFormat="1" ht="39" customHeight="1">
      <c r="C568" s="82"/>
      <c r="D568" s="82"/>
      <c r="E568" s="82"/>
      <c r="F568" s="82"/>
      <c r="G568" s="82"/>
      <c r="H568" s="82"/>
      <c r="I568" s="82"/>
      <c r="J568" s="82"/>
      <c r="K568" s="82"/>
      <c r="L568" s="82"/>
      <c r="M568" s="82"/>
      <c r="N568" s="82"/>
      <c r="O568" s="82"/>
      <c r="P568" s="82"/>
      <c r="Q568" s="82"/>
      <c r="R568" s="82"/>
      <c r="S568" s="82"/>
      <c r="T568" s="82"/>
      <c r="U568" s="82"/>
      <c r="V568" s="83"/>
    </row>
    <row r="569" spans="3:22" s="66" customFormat="1" ht="39" customHeight="1">
      <c r="C569" s="82"/>
      <c r="D569" s="82"/>
      <c r="E569" s="82"/>
      <c r="F569" s="82"/>
      <c r="G569" s="82"/>
      <c r="H569" s="82"/>
      <c r="I569" s="82"/>
      <c r="J569" s="82"/>
      <c r="K569" s="82"/>
      <c r="L569" s="82"/>
      <c r="M569" s="82"/>
      <c r="N569" s="82"/>
      <c r="O569" s="82"/>
      <c r="P569" s="82"/>
      <c r="Q569" s="82"/>
      <c r="R569" s="82"/>
      <c r="S569" s="82"/>
      <c r="T569" s="82"/>
      <c r="U569" s="82"/>
      <c r="V569" s="83"/>
    </row>
    <row r="570" spans="3:22" s="66" customFormat="1" ht="39" customHeight="1">
      <c r="C570" s="82"/>
      <c r="D570" s="82"/>
      <c r="E570" s="82"/>
      <c r="F570" s="82"/>
      <c r="G570" s="82"/>
      <c r="H570" s="82"/>
      <c r="I570" s="82"/>
      <c r="J570" s="82"/>
      <c r="K570" s="82"/>
      <c r="L570" s="82"/>
      <c r="M570" s="82"/>
      <c r="N570" s="82"/>
      <c r="O570" s="82"/>
      <c r="P570" s="82"/>
      <c r="Q570" s="82"/>
      <c r="R570" s="82"/>
      <c r="S570" s="82"/>
      <c r="T570" s="82"/>
      <c r="U570" s="82"/>
      <c r="V570" s="83"/>
    </row>
    <row r="571" spans="3:22" s="66" customFormat="1" ht="39" customHeight="1">
      <c r="C571" s="82"/>
      <c r="D571" s="82"/>
      <c r="E571" s="82"/>
      <c r="F571" s="82"/>
      <c r="G571" s="82"/>
      <c r="H571" s="82"/>
      <c r="I571" s="82"/>
      <c r="J571" s="82"/>
      <c r="K571" s="82"/>
      <c r="L571" s="82"/>
      <c r="M571" s="82"/>
      <c r="N571" s="82"/>
      <c r="O571" s="82"/>
      <c r="P571" s="82"/>
      <c r="Q571" s="82"/>
      <c r="R571" s="82"/>
      <c r="S571" s="82"/>
      <c r="T571" s="82"/>
      <c r="U571" s="82"/>
      <c r="V571" s="83"/>
    </row>
    <row r="572" spans="3:22" s="66" customFormat="1" ht="39" customHeight="1">
      <c r="C572" s="82"/>
      <c r="D572" s="82"/>
      <c r="E572" s="82"/>
      <c r="F572" s="82"/>
      <c r="G572" s="82"/>
      <c r="H572" s="82"/>
      <c r="I572" s="82"/>
      <c r="J572" s="82"/>
      <c r="K572" s="82"/>
      <c r="L572" s="82"/>
      <c r="M572" s="82"/>
      <c r="N572" s="82"/>
      <c r="O572" s="82"/>
      <c r="P572" s="82"/>
      <c r="Q572" s="82"/>
      <c r="R572" s="82"/>
      <c r="S572" s="82"/>
      <c r="T572" s="82"/>
      <c r="U572" s="82"/>
      <c r="V572" s="83"/>
    </row>
    <row r="573" spans="3:22" s="66" customFormat="1" ht="39" customHeight="1">
      <c r="C573" s="82"/>
      <c r="D573" s="82"/>
      <c r="E573" s="82"/>
      <c r="F573" s="82"/>
      <c r="G573" s="82"/>
      <c r="H573" s="82"/>
      <c r="I573" s="82"/>
      <c r="J573" s="82"/>
      <c r="K573" s="82"/>
      <c r="L573" s="82"/>
      <c r="M573" s="82"/>
      <c r="N573" s="82"/>
      <c r="O573" s="82"/>
      <c r="P573" s="82"/>
      <c r="Q573" s="82"/>
      <c r="R573" s="82"/>
      <c r="S573" s="82"/>
      <c r="T573" s="82"/>
      <c r="U573" s="82"/>
      <c r="V573" s="83"/>
    </row>
    <row r="574" spans="3:22" s="66" customFormat="1" ht="39" customHeight="1">
      <c r="C574" s="82"/>
      <c r="D574" s="82"/>
      <c r="E574" s="82"/>
      <c r="F574" s="82"/>
      <c r="G574" s="82"/>
      <c r="H574" s="82"/>
      <c r="I574" s="82"/>
      <c r="J574" s="82"/>
      <c r="K574" s="82"/>
      <c r="L574" s="82"/>
      <c r="M574" s="82"/>
      <c r="N574" s="82"/>
      <c r="O574" s="82"/>
      <c r="P574" s="82"/>
      <c r="Q574" s="82"/>
      <c r="R574" s="82"/>
      <c r="S574" s="82"/>
      <c r="T574" s="82"/>
      <c r="U574" s="82"/>
      <c r="V574" s="83"/>
    </row>
    <row r="575" spans="3:22" s="66" customFormat="1" ht="39" customHeight="1">
      <c r="C575" s="82"/>
      <c r="D575" s="82"/>
      <c r="E575" s="82"/>
      <c r="F575" s="82"/>
      <c r="G575" s="82"/>
      <c r="H575" s="82"/>
      <c r="I575" s="82"/>
      <c r="J575" s="82"/>
      <c r="K575" s="82"/>
      <c r="L575" s="82"/>
      <c r="M575" s="82"/>
      <c r="N575" s="82"/>
      <c r="O575" s="82"/>
      <c r="P575" s="82"/>
      <c r="Q575" s="82"/>
      <c r="R575" s="82"/>
      <c r="S575" s="82"/>
      <c r="T575" s="82"/>
      <c r="U575" s="82"/>
      <c r="V575" s="83"/>
    </row>
    <row r="576" spans="3:22" s="66" customFormat="1" ht="39" customHeight="1">
      <c r="C576" s="82"/>
      <c r="D576" s="82"/>
      <c r="E576" s="82"/>
      <c r="F576" s="82"/>
      <c r="G576" s="82"/>
      <c r="H576" s="82"/>
      <c r="I576" s="82"/>
      <c r="J576" s="82"/>
      <c r="K576" s="82"/>
      <c r="L576" s="82"/>
      <c r="M576" s="82"/>
      <c r="N576" s="82"/>
      <c r="O576" s="82"/>
      <c r="P576" s="82"/>
      <c r="Q576" s="82"/>
      <c r="R576" s="82"/>
      <c r="S576" s="82"/>
      <c r="T576" s="82"/>
      <c r="U576" s="82"/>
      <c r="V576" s="83"/>
    </row>
    <row r="577" spans="3:22" s="66" customFormat="1" ht="39" customHeight="1">
      <c r="C577" s="82"/>
      <c r="D577" s="82"/>
      <c r="E577" s="82"/>
      <c r="F577" s="82"/>
      <c r="G577" s="82"/>
      <c r="H577" s="82"/>
      <c r="I577" s="82"/>
      <c r="J577" s="82"/>
      <c r="K577" s="82"/>
      <c r="L577" s="82"/>
      <c r="M577" s="82"/>
      <c r="N577" s="82"/>
      <c r="O577" s="82"/>
      <c r="P577" s="82"/>
      <c r="Q577" s="82"/>
      <c r="R577" s="82"/>
      <c r="S577" s="82"/>
      <c r="T577" s="82"/>
      <c r="U577" s="82"/>
      <c r="V577" s="83"/>
    </row>
    <row r="578" spans="3:22" s="66" customFormat="1" ht="39" customHeight="1">
      <c r="C578" s="82"/>
      <c r="D578" s="82"/>
      <c r="E578" s="82"/>
      <c r="F578" s="82"/>
      <c r="G578" s="82"/>
      <c r="H578" s="82"/>
      <c r="I578" s="82"/>
      <c r="J578" s="82"/>
      <c r="K578" s="82"/>
      <c r="L578" s="82"/>
      <c r="M578" s="82"/>
      <c r="N578" s="82"/>
      <c r="O578" s="82"/>
      <c r="P578" s="82"/>
      <c r="Q578" s="82"/>
      <c r="R578" s="82"/>
      <c r="S578" s="82"/>
      <c r="T578" s="82"/>
      <c r="U578" s="82"/>
      <c r="V578" s="83"/>
    </row>
    <row r="579" spans="3:22" s="66" customFormat="1" ht="39" customHeight="1">
      <c r="C579" s="82"/>
      <c r="D579" s="82"/>
      <c r="E579" s="82"/>
      <c r="F579" s="82"/>
      <c r="G579" s="82"/>
      <c r="H579" s="82"/>
      <c r="I579" s="82"/>
      <c r="J579" s="82"/>
      <c r="K579" s="82"/>
      <c r="L579" s="82"/>
      <c r="M579" s="82"/>
      <c r="N579" s="82"/>
      <c r="O579" s="82"/>
      <c r="P579" s="82"/>
      <c r="Q579" s="82"/>
      <c r="R579" s="82"/>
      <c r="S579" s="82"/>
      <c r="T579" s="82"/>
      <c r="U579" s="82"/>
      <c r="V579" s="83"/>
    </row>
    <row r="580" spans="3:22" s="66" customFormat="1" ht="39" customHeight="1">
      <c r="C580" s="82"/>
      <c r="D580" s="82"/>
      <c r="E580" s="82"/>
      <c r="F580" s="82"/>
      <c r="G580" s="82"/>
      <c r="H580" s="82"/>
      <c r="I580" s="82"/>
      <c r="J580" s="82"/>
      <c r="K580" s="82"/>
      <c r="L580" s="82"/>
      <c r="M580" s="82"/>
      <c r="N580" s="82"/>
      <c r="O580" s="82"/>
      <c r="P580" s="82"/>
      <c r="Q580" s="82"/>
      <c r="R580" s="82"/>
      <c r="S580" s="82"/>
      <c r="T580" s="82"/>
      <c r="U580" s="82"/>
      <c r="V580" s="83"/>
    </row>
    <row r="581" spans="3:22" s="66" customFormat="1" ht="39" customHeight="1">
      <c r="C581" s="82"/>
      <c r="D581" s="82"/>
      <c r="E581" s="82"/>
      <c r="F581" s="82"/>
      <c r="G581" s="82"/>
      <c r="H581" s="82"/>
      <c r="I581" s="82"/>
      <c r="J581" s="82"/>
      <c r="K581" s="82"/>
      <c r="L581" s="82"/>
      <c r="M581" s="82"/>
      <c r="N581" s="82"/>
      <c r="O581" s="82"/>
      <c r="P581" s="82"/>
      <c r="Q581" s="82"/>
      <c r="R581" s="82"/>
      <c r="S581" s="82"/>
      <c r="T581" s="82"/>
      <c r="U581" s="82"/>
      <c r="V581" s="83"/>
    </row>
    <row r="582" spans="3:22" s="66" customFormat="1" ht="39" customHeight="1">
      <c r="C582" s="82"/>
      <c r="D582" s="82"/>
      <c r="E582" s="82"/>
      <c r="F582" s="82"/>
      <c r="G582" s="82"/>
      <c r="H582" s="82"/>
      <c r="I582" s="82"/>
      <c r="J582" s="82"/>
      <c r="K582" s="82"/>
      <c r="L582" s="82"/>
      <c r="M582" s="82"/>
      <c r="N582" s="82"/>
      <c r="O582" s="82"/>
      <c r="P582" s="82"/>
      <c r="Q582" s="82"/>
      <c r="R582" s="82"/>
      <c r="S582" s="82"/>
      <c r="T582" s="82"/>
      <c r="U582" s="82"/>
      <c r="V582" s="83"/>
    </row>
    <row r="583" spans="3:22" s="66" customFormat="1" ht="39" customHeight="1">
      <c r="C583" s="82"/>
      <c r="D583" s="82"/>
      <c r="E583" s="82"/>
      <c r="F583" s="82"/>
      <c r="G583" s="82"/>
      <c r="H583" s="82"/>
      <c r="I583" s="82"/>
      <c r="J583" s="82"/>
      <c r="K583" s="82"/>
      <c r="L583" s="82"/>
      <c r="M583" s="82"/>
      <c r="N583" s="82"/>
      <c r="O583" s="82"/>
      <c r="P583" s="82"/>
      <c r="Q583" s="82"/>
      <c r="R583" s="82"/>
      <c r="S583" s="82"/>
      <c r="T583" s="82"/>
      <c r="U583" s="82"/>
      <c r="V583" s="83"/>
    </row>
    <row r="584" spans="3:22" s="66" customFormat="1" ht="39" customHeight="1">
      <c r="C584" s="82"/>
      <c r="D584" s="82"/>
      <c r="E584" s="82"/>
      <c r="F584" s="82"/>
      <c r="G584" s="82"/>
      <c r="H584" s="82"/>
      <c r="I584" s="82"/>
      <c r="J584" s="82"/>
      <c r="K584" s="82"/>
      <c r="L584" s="82"/>
      <c r="M584" s="82"/>
      <c r="N584" s="82"/>
      <c r="O584" s="82"/>
      <c r="P584" s="82"/>
      <c r="Q584" s="82"/>
      <c r="R584" s="82"/>
      <c r="S584" s="82"/>
      <c r="T584" s="82"/>
      <c r="U584" s="82"/>
      <c r="V584" s="83"/>
    </row>
    <row r="585" spans="3:22" s="66" customFormat="1" ht="39" customHeight="1">
      <c r="C585" s="82"/>
      <c r="D585" s="82"/>
      <c r="E585" s="82"/>
      <c r="F585" s="82"/>
      <c r="G585" s="82"/>
      <c r="H585" s="82"/>
      <c r="I585" s="82"/>
      <c r="J585" s="82"/>
      <c r="K585" s="82"/>
      <c r="L585" s="82"/>
      <c r="M585" s="82"/>
      <c r="N585" s="82"/>
      <c r="O585" s="82"/>
      <c r="P585" s="82"/>
      <c r="Q585" s="82"/>
      <c r="R585" s="82"/>
      <c r="S585" s="82"/>
      <c r="T585" s="82"/>
      <c r="U585" s="82"/>
      <c r="V585" s="83"/>
    </row>
  </sheetData>
  <sortState ref="A6:V24">
    <sortCondition descending="1" ref="V6:V24"/>
  </sortState>
  <mergeCells count="5">
    <mergeCell ref="A5:B5"/>
    <mergeCell ref="A4:V4"/>
    <mergeCell ref="V2:V3"/>
    <mergeCell ref="A1:B3"/>
    <mergeCell ref="C1:V1"/>
  </mergeCells>
  <pageMargins left="0.7" right="0.7" top="0.75" bottom="0.75" header="0.3" footer="0.3"/>
  <pageSetup paperSize="9" scale="4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15</vt:i4>
      </vt:variant>
      <vt:variant>
        <vt:lpstr>Intervalli denominati</vt:lpstr>
      </vt:variant>
      <vt:variant>
        <vt:i4>14</vt:i4>
      </vt:variant>
    </vt:vector>
  </HeadingPairs>
  <TitlesOfParts>
    <vt:vector size="29" baseType="lpstr">
      <vt:lpstr>QUORUM</vt:lpstr>
      <vt:lpstr> MASTER QUADRO GENERALE</vt:lpstr>
      <vt:lpstr>CISL</vt:lpstr>
      <vt:lpstr>FIALS</vt:lpstr>
      <vt:lpstr>CSE</vt:lpstr>
      <vt:lpstr>NURSIND</vt:lpstr>
      <vt:lpstr>UIL</vt:lpstr>
      <vt:lpstr>NURSIG-UP</vt:lpstr>
      <vt:lpstr>CGIL</vt:lpstr>
      <vt:lpstr>FSI</vt:lpstr>
      <vt:lpstr>UGL</vt:lpstr>
      <vt:lpstr>ELETTI</vt:lpstr>
      <vt:lpstr>MASTER PREFERENZE</vt:lpstr>
      <vt:lpstr>candidati preferenze</vt:lpstr>
      <vt:lpstr>VERBALE RSU</vt:lpstr>
      <vt:lpstr>'candidati preferenze'!Area_stampa</vt:lpstr>
      <vt:lpstr>CGIL!Area_stampa</vt:lpstr>
      <vt:lpstr>CISL!Area_stampa</vt:lpstr>
      <vt:lpstr>CSE!Area_stampa</vt:lpstr>
      <vt:lpstr>ELETTI!Area_stampa</vt:lpstr>
      <vt:lpstr>FIALS!Area_stampa</vt:lpstr>
      <vt:lpstr>FSI!Area_stampa</vt:lpstr>
      <vt:lpstr>'MASTER PREFERENZE'!Area_stampa</vt:lpstr>
      <vt:lpstr>'NURSIG-UP'!Area_stampa</vt:lpstr>
      <vt:lpstr>NURSIND!Area_stampa</vt:lpstr>
      <vt:lpstr>QUORUM!Area_stampa</vt:lpstr>
      <vt:lpstr>UGL!Area_stampa</vt:lpstr>
      <vt:lpstr>UIL!Area_stampa</vt:lpstr>
      <vt:lpstr>'VERBALE RSU'!Area_stampa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</dc:creator>
  <cp:lastModifiedBy>Lauretta Pagliaro</cp:lastModifiedBy>
  <cp:lastPrinted>2018-04-24T09:36:36Z</cp:lastPrinted>
  <dcterms:created xsi:type="dcterms:W3CDTF">2018-03-09T10:58:26Z</dcterms:created>
  <dcterms:modified xsi:type="dcterms:W3CDTF">2018-04-24T10:21:26Z</dcterms:modified>
</cp:coreProperties>
</file>